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pulse-my.sharepoint.com/personal/irina_bosshard_impulsehospitality_com/Documents/IH RU site/IH Content (ready)/ih tools/"/>
    </mc:Choice>
  </mc:AlternateContent>
  <xr:revisionPtr revIDLastSave="162" documentId="8_{580EEE22-1FB6-446F-A5C7-CA920D0C90FD}" xr6:coauthVersionLast="47" xr6:coauthVersionMax="47" xr10:uidLastSave="{FE5D2691-410C-430A-A65F-8AD7E6D6C4C8}"/>
  <bookViews>
    <workbookView xWindow="-120" yWindow="-120" windowWidth="29040" windowHeight="15840" xr2:uid="{00000000-000D-0000-FFFF-FFFF00000000}"/>
  </bookViews>
  <sheets>
    <sheet name="PESTLE (2)" sheetId="9" r:id="rId1"/>
    <sheet name="PESTLE" sheetId="4" r:id="rId2"/>
    <sheet name="Факторы_оценка" sheetId="7" r:id="rId3"/>
    <sheet name="Факторы_оценка_пример" sheetId="8" r:id="rId4"/>
  </sheets>
  <definedNames>
    <definedName name="_xlnm.Print_Titles" localSheetId="2">Факторы_оценка!$1:$2</definedName>
    <definedName name="_xlnm.Print_Titles" localSheetId="3">Факторы_оценка_пример!$1:$2</definedName>
    <definedName name="_xlnm.Print_Area" localSheetId="1">PESTLE!$A$1:$B$32</definedName>
    <definedName name="_xlnm.Print_Area" localSheetId="0">'PESTLE (2)'!$A$1:$B$32</definedName>
    <definedName name="_xlnm.Print_Area" localSheetId="2">Факторы_оценка!$A$1:$M$63</definedName>
    <definedName name="_xlnm.Print_Area" localSheetId="3">Факторы_оценка_пример!$A$1:$M$63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8" l="1"/>
  <c r="J4" i="8"/>
  <c r="K4" i="8"/>
  <c r="J5" i="8"/>
  <c r="K5" i="8"/>
  <c r="J6" i="8"/>
  <c r="K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J26" i="8"/>
  <c r="K26" i="8"/>
  <c r="J27" i="8"/>
  <c r="K27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J40" i="8"/>
  <c r="K40" i="8"/>
  <c r="J41" i="8"/>
  <c r="K41" i="8"/>
  <c r="J42" i="8"/>
  <c r="K42" i="8"/>
  <c r="J43" i="8"/>
  <c r="K43" i="8"/>
  <c r="J44" i="8"/>
  <c r="K44" i="8"/>
  <c r="J45" i="8"/>
  <c r="K45" i="8"/>
  <c r="J46" i="8"/>
  <c r="K46" i="8"/>
  <c r="J47" i="8"/>
  <c r="K47" i="8"/>
  <c r="J48" i="8"/>
  <c r="K48" i="8"/>
  <c r="J49" i="8"/>
  <c r="K49" i="8"/>
  <c r="J50" i="8"/>
  <c r="K50" i="8"/>
  <c r="J51" i="8"/>
  <c r="K51" i="8"/>
  <c r="J52" i="8"/>
  <c r="K52" i="8"/>
  <c r="J53" i="8"/>
  <c r="K53" i="8"/>
  <c r="J54" i="8"/>
  <c r="K54" i="8"/>
  <c r="J55" i="8"/>
  <c r="K55" i="8"/>
  <c r="J56" i="8"/>
  <c r="K56" i="8"/>
  <c r="J57" i="8"/>
  <c r="K57" i="8"/>
  <c r="J58" i="8"/>
  <c r="K58" i="8"/>
  <c r="J59" i="8"/>
  <c r="K59" i="8"/>
  <c r="J60" i="8"/>
  <c r="K60" i="8"/>
  <c r="J61" i="8"/>
  <c r="K61" i="8"/>
  <c r="J62" i="8"/>
  <c r="K62" i="8"/>
  <c r="J3" i="8"/>
  <c r="K3" i="8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3" i="7"/>
  <c r="J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4" i="7"/>
  <c r="C5" i="7"/>
  <c r="C6" i="7"/>
  <c r="C7" i="7"/>
  <c r="C8" i="7"/>
  <c r="C9" i="7"/>
  <c r="C3" i="7"/>
  <c r="C24" i="7"/>
  <c r="C25" i="7"/>
  <c r="C26" i="7"/>
  <c r="C27" i="7"/>
  <c r="C28" i="7"/>
  <c r="C29" i="7"/>
  <c r="C30" i="7"/>
  <c r="C62" i="7"/>
  <c r="C44" i="7"/>
  <c r="C45" i="7"/>
  <c r="C46" i="7"/>
  <c r="C47" i="7"/>
  <c r="C48" i="7"/>
  <c r="C50" i="7"/>
  <c r="C51" i="7"/>
  <c r="C52" i="7"/>
  <c r="C43" i="7"/>
  <c r="C36" i="7"/>
  <c r="C37" i="7"/>
  <c r="C38" i="7"/>
  <c r="C39" i="7"/>
  <c r="C40" i="7"/>
  <c r="C41" i="7"/>
  <c r="C42" i="7"/>
  <c r="C34" i="7"/>
  <c r="C35" i="7"/>
  <c r="C33" i="7"/>
  <c r="C31" i="7"/>
  <c r="C32" i="7"/>
  <c r="C23" i="7"/>
  <c r="C14" i="7"/>
  <c r="C15" i="7"/>
  <c r="C16" i="7"/>
  <c r="C17" i="7"/>
  <c r="C18" i="7"/>
  <c r="C19" i="7"/>
  <c r="C20" i="7"/>
  <c r="C21" i="7"/>
  <c r="C22" i="7"/>
  <c r="C12" i="7"/>
  <c r="J12" i="7"/>
  <c r="C13" i="7"/>
  <c r="C10" i="7"/>
  <c r="C11" i="7"/>
  <c r="J8" i="7"/>
  <c r="J10" i="7"/>
  <c r="J11" i="7"/>
  <c r="J13" i="7"/>
  <c r="J14" i="7"/>
  <c r="J15" i="7"/>
  <c r="J16" i="7"/>
  <c r="J17" i="7"/>
  <c r="J18" i="7"/>
  <c r="J19" i="7"/>
  <c r="J20" i="7"/>
  <c r="J21" i="7"/>
  <c r="J22" i="7"/>
  <c r="J26" i="7"/>
  <c r="J24" i="7"/>
  <c r="J23" i="7"/>
  <c r="J25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5" i="7"/>
  <c r="J46" i="7"/>
  <c r="J43" i="7"/>
  <c r="J48" i="7"/>
  <c r="J47" i="7"/>
  <c r="J44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" i="7"/>
  <c r="J9" i="7"/>
  <c r="J3" i="7"/>
  <c r="J4" i="7"/>
  <c r="J7" i="7"/>
  <c r="J5" i="7"/>
  <c r="D63" i="7"/>
  <c r="C54" i="7"/>
  <c r="C55" i="7"/>
  <c r="C56" i="7"/>
  <c r="C57" i="7"/>
  <c r="C58" i="7"/>
  <c r="C59" i="7"/>
  <c r="C60" i="7"/>
  <c r="C61" i="7"/>
  <c r="C53" i="7"/>
  <c r="J63" i="7"/>
</calcChain>
</file>

<file path=xl/sharedStrings.xml><?xml version="1.0" encoding="utf-8"?>
<sst xmlns="http://schemas.openxmlformats.org/spreadsheetml/2006/main" count="279" uniqueCount="166">
  <si>
    <t>замедление роста мировой экономики</t>
  </si>
  <si>
    <t>напряженные отношения с США</t>
  </si>
  <si>
    <t>Снижение расходов корпоративных компаний</t>
  </si>
  <si>
    <t>Снижение реальных доходов населения на основных рынках сбыта</t>
  </si>
  <si>
    <t>повлечет увеличение инфляции. Но увеличится рост туристов (тур. Поток)</t>
  </si>
  <si>
    <t>Ориентация на внутренний бизнес - туризм. Более активная контрактная политика в сторону российских компаний</t>
  </si>
  <si>
    <t>Переориентации (усиления) взаимоотношений с международными государственными учреждениями, бизнес сообществами.</t>
  </si>
  <si>
    <t>Необходима корректировка цен вверх. Заключение большего количества валютных договоров как корпоративных так и туристических.</t>
  </si>
  <si>
    <t>ПОЛИТИЧЕСКИЕ ФАКТОРЫ</t>
  </si>
  <si>
    <t>ЭКОНОМИЧЕСКИЕ ФАКТОРЫ</t>
  </si>
  <si>
    <t>СОЦИАЛЬНО - КУЛЬТУРНЫЕ ФАКТОРЫ</t>
  </si>
  <si>
    <t>ТЕХНОЛОГИЧЕСКИЕ ФАКТОРЫ</t>
  </si>
  <si>
    <t>ЮРИДИЧЕСКИЕ ФАКТОРЫ</t>
  </si>
  <si>
    <t>ЭКОЛОГИЧЕСКИЕ ФАКТОРЫ</t>
  </si>
  <si>
    <t>Расширение санкций против России</t>
  </si>
  <si>
    <t>Изменение/Тенденция/Фактор</t>
  </si>
  <si>
    <t>Изменение САНПИНов</t>
  </si>
  <si>
    <t>требования к очистке воды</t>
  </si>
  <si>
    <t>тренд использования экологически чистых материалов</t>
  </si>
  <si>
    <t>раздельный сбор мусора</t>
  </si>
  <si>
    <t>Распростронение мобильных технологий</t>
  </si>
  <si>
    <t xml:space="preserve">Закон о защите персональных данных </t>
  </si>
  <si>
    <t>Активное использование социальных сетей</t>
  </si>
  <si>
    <t xml:space="preserve">Увеличение доли миллениалов среди гостей отеля </t>
  </si>
  <si>
    <t>Здоровый образ жизни</t>
  </si>
  <si>
    <t>Ограничения по передвижению в связи с коронавирусом</t>
  </si>
  <si>
    <t>отказ Европы от проекта Северный поток</t>
  </si>
  <si>
    <t>Местные выборы</t>
  </si>
  <si>
    <t>Снижение международной деловой активности</t>
  </si>
  <si>
    <t>Отмена/упрощение визового режима</t>
  </si>
  <si>
    <t>Вероятность изменения экспертная оценка</t>
  </si>
  <si>
    <t>изменение налоговой политики</t>
  </si>
  <si>
    <t>введение курортного сбора</t>
  </si>
  <si>
    <t>увеличение НДС</t>
  </si>
  <si>
    <t>Увеличение расходов на содержание отеля</t>
  </si>
  <si>
    <t>политическая нестабильность в регионе</t>
  </si>
  <si>
    <t>эксперт 1</t>
  </si>
  <si>
    <t>эксперт 2</t>
  </si>
  <si>
    <t>эксперт 3</t>
  </si>
  <si>
    <t>эксперт 4</t>
  </si>
  <si>
    <t>эксперт 5</t>
  </si>
  <si>
    <t>Отразится на рост экономики России, снижение спроса</t>
  </si>
  <si>
    <t>снижение бизнеса из этого региона</t>
  </si>
  <si>
    <t>Автоматизация и работизация</t>
  </si>
  <si>
    <t>Распростронение облачных технологии</t>
  </si>
  <si>
    <t>снижение курс рубля</t>
  </si>
  <si>
    <t>Влияние фактора с учетом вероятности изменения/</t>
  </si>
  <si>
    <t>Группа факторов</t>
  </si>
  <si>
    <t>Снижение спроса со стороны корпоративных компаний</t>
  </si>
  <si>
    <t>Поиск замены коропративному бизнесу</t>
  </si>
  <si>
    <t>Использование акций и специальных предложений</t>
  </si>
  <si>
    <t>Возможный результат воздействия</t>
  </si>
  <si>
    <t>Действия</t>
  </si>
  <si>
    <t>Сокращение корпоративного бизнеса из Европы</t>
  </si>
  <si>
    <t>Сокращение международных поездок</t>
  </si>
  <si>
    <t>Внимание к внутреннему туризму</t>
  </si>
  <si>
    <t>Активное использование Инстаграм, найм нового сотрудника для работы с социальными сетями</t>
  </si>
  <si>
    <t>Разработка плана резкого снижения расходов и плана перехода на работу при карантине</t>
  </si>
  <si>
    <t>1 Политический фактор</t>
  </si>
  <si>
    <t>2 Политический фактор</t>
  </si>
  <si>
    <t>3 Политический фактор</t>
  </si>
  <si>
    <t>4 Политический фактор</t>
  </si>
  <si>
    <t>5 Политический фактор</t>
  </si>
  <si>
    <t>6 Политический фактор</t>
  </si>
  <si>
    <t>7 Политический фактор</t>
  </si>
  <si>
    <t>8 Политический фактор</t>
  </si>
  <si>
    <t>Снижение деловой активности на международном рынке</t>
  </si>
  <si>
    <t>изучение возможности замены бизнеса. Выход на новые рынки</t>
  </si>
  <si>
    <t>повышение спроса из этой страны, увеличение туристов</t>
  </si>
  <si>
    <t>изучение возможности выхода на рынок страны, разработка специальных предложений для рынка</t>
  </si>
  <si>
    <t>напряженные отношения с Европой</t>
  </si>
  <si>
    <t>Снижение спроса из Европы</t>
  </si>
  <si>
    <t xml:space="preserve">Замещение бизнеса за счет индивидуальных туристов и мероприятий </t>
  </si>
  <si>
    <t>Снижение спроса на отель со стороны внутренних туристов</t>
  </si>
  <si>
    <t xml:space="preserve">Замещение </t>
  </si>
  <si>
    <t>Рост определенных отраслей, как следствие увеличение бизнеса от этих компаний</t>
  </si>
  <si>
    <t>Пересмотр цен в сторону повышения в сегментах, менее чувствительных к цене</t>
  </si>
  <si>
    <t>Исследовать результаты по различным отраслям и определить целевые индустрии для развития</t>
  </si>
  <si>
    <t>возможное снижение спроса на услуги отеля</t>
  </si>
  <si>
    <t xml:space="preserve">Пересмотр предложения, обновление номерного фонда, лобби, </t>
  </si>
  <si>
    <t>потеря доли на рынке</t>
  </si>
  <si>
    <t xml:space="preserve">Адаптация меню, разработка маршрутов для бега, закупка фитнес-оборудования для фитнес-центра и номеров. </t>
  </si>
  <si>
    <t>повторное введение карантина</t>
  </si>
  <si>
    <t>Регулярно отслеживать изменение и введение новых норм и быстро внедрять изменения в процедуры для того, чтобы избежать штрафов</t>
  </si>
  <si>
    <t>Штрафы со стороны российских и иностранных потребителей</t>
  </si>
  <si>
    <t>Аудит всех рекламных и маркетинговых материалов на предмет сбора согласия на обработку персональных данных</t>
  </si>
  <si>
    <t>увеличение расходов отеля</t>
  </si>
  <si>
    <t>Изучение опыта других регионов и оповещение клиентов. Подготовка необходимой документации</t>
  </si>
  <si>
    <t>Оповещение клиентской базы об изменении НДС</t>
  </si>
  <si>
    <t xml:space="preserve">Потеря выручки </t>
  </si>
  <si>
    <t>Требование обязательной классификации объекта</t>
  </si>
  <si>
    <t>Возможность повышения расходов отеля в виде штрафов</t>
  </si>
  <si>
    <t>Снижение спроса на услуги отеля</t>
  </si>
  <si>
    <t>Возможность увеличения бизнеса за счет внедрения мобильных технологий</t>
  </si>
  <si>
    <t>Адаптация сайта под мобильные устройства</t>
  </si>
  <si>
    <t>Возможность снижения стоимости некоторых IT-решений</t>
  </si>
  <si>
    <t xml:space="preserve">Исследовать возможность и цены </t>
  </si>
  <si>
    <t>9 Политический фактор</t>
  </si>
  <si>
    <t>10 Политический фактор</t>
  </si>
  <si>
    <t>1 Экономический фактор</t>
  </si>
  <si>
    <t>2 Экономический фактор</t>
  </si>
  <si>
    <t>3 Экономический фактор</t>
  </si>
  <si>
    <t>4 Экономический фактор</t>
  </si>
  <si>
    <t>5 Экономический фактор</t>
  </si>
  <si>
    <t>6 Экономический фактор</t>
  </si>
  <si>
    <t>7 Экономический фактор</t>
  </si>
  <si>
    <t>8 Экономический фактор</t>
  </si>
  <si>
    <t>9 Экономический фактор</t>
  </si>
  <si>
    <t>10 Экономический фактор</t>
  </si>
  <si>
    <t>1 Социо-культурный фактор</t>
  </si>
  <si>
    <t>2 Социо-культурный фактор</t>
  </si>
  <si>
    <t>3 Социо-культурный фактор</t>
  </si>
  <si>
    <t>4 Социо-культурный фактор</t>
  </si>
  <si>
    <t>5 Социо-культурный фактор</t>
  </si>
  <si>
    <t>6 Социо-культурный фактор</t>
  </si>
  <si>
    <t>7 Социо-культурный фактор</t>
  </si>
  <si>
    <t>8 Социо-культурный фактор</t>
  </si>
  <si>
    <t>9 Социо-культурный фактор</t>
  </si>
  <si>
    <t>10 Социо-культурный фактор</t>
  </si>
  <si>
    <t>1 Технологические факторы</t>
  </si>
  <si>
    <t>2 Технологические факторы</t>
  </si>
  <si>
    <t>3 Технологические факторы</t>
  </si>
  <si>
    <t>4 Технологические факторы</t>
  </si>
  <si>
    <t>5 Технологические факторы</t>
  </si>
  <si>
    <t>6 Технологические факторы</t>
  </si>
  <si>
    <t>7 Технологические факторы</t>
  </si>
  <si>
    <t>8 Технологические факторы</t>
  </si>
  <si>
    <t>9 Технологические факторы</t>
  </si>
  <si>
    <t>10 Технологические факторы</t>
  </si>
  <si>
    <t>1 Юридические фактор</t>
  </si>
  <si>
    <t>2 Юридические фактор</t>
  </si>
  <si>
    <t>3 Юридические фактор</t>
  </si>
  <si>
    <t>4 Юридические фактор</t>
  </si>
  <si>
    <t>5 Юридические фактор</t>
  </si>
  <si>
    <t>6 Юридические фактор</t>
  </si>
  <si>
    <t>7 Юридические фактор</t>
  </si>
  <si>
    <t>8 Юридические фактор</t>
  </si>
  <si>
    <t>9 Юридические фактор</t>
  </si>
  <si>
    <t>10 Юридические фактор</t>
  </si>
  <si>
    <t>1 Экологический фактор</t>
  </si>
  <si>
    <t>2 Экологический фактор</t>
  </si>
  <si>
    <t>3 Экологический фактор</t>
  </si>
  <si>
    <t>4 Экологический фактор</t>
  </si>
  <si>
    <t>5 Экологический фактор</t>
  </si>
  <si>
    <t>6 Экологический фактор</t>
  </si>
  <si>
    <t>7 Экологический фактор</t>
  </si>
  <si>
    <t>8 Экологический фактор</t>
  </si>
  <si>
    <t>9 Экологический фактор</t>
  </si>
  <si>
    <t>10 Экологический фактор</t>
  </si>
  <si>
    <t>Снижение потоков от  государственных и общественных организаций, спонсируемых ГосДепом США</t>
  </si>
  <si>
    <t>Может иметь нейтральное влияние на наш отель при отсутствии демпинга со стороны гостиниц более высокой ценовой категории, в противном случае понадобится корректировка ценовой политики гостиницы.</t>
  </si>
  <si>
    <t>Возможность сокращения расходов на операционную деятельность отеля</t>
  </si>
  <si>
    <t>увеличение операционных расходов</t>
  </si>
  <si>
    <t>Исследовать возможность обновления программ и закупки их для эксплуатации отеля</t>
  </si>
  <si>
    <t>разработка процедур для внедрения раздельного сбора мусора</t>
  </si>
  <si>
    <t>возможность привлечь спрос</t>
  </si>
  <si>
    <t>использовать экологически чистые материалы при обновлении номерного фонда отеля</t>
  </si>
  <si>
    <t>из за отсутствия бассейна, снижение спроса со стороны людей, ведущих ЗОЖ</t>
  </si>
  <si>
    <t>разработать беговые маршруты, закупить спортивное оборудование в фитнес-центр и номера (гантели, коврики для йоги)</t>
  </si>
  <si>
    <t>изучить требования по классификации отеля на 4 звезды, составить план по реализации необходимых изменений</t>
  </si>
  <si>
    <t>Фокус на внутренний туризм, специальные предложения для локального бизнеса</t>
  </si>
  <si>
    <t xml:space="preserve">изучить возможности закупки необходимого оборудования. </t>
  </si>
  <si>
    <t>увеличение операционных расходов/оплата штрафов</t>
  </si>
  <si>
    <t>Средний показатель вероятности</t>
  </si>
  <si>
    <t>Степень влияние фактора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</si>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</sst>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theme="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12"/>
      <color theme="1"/>
      <name val="Arial Narrow"/>
      <family val="2"/>
    </font>
    <font>
      <b/>
      <sz val="12"/>
      <color rgb="FFFFFFFF"/>
      <name val="Arial Narrow"/>
      <family val="2"/>
    </font>
    <font>
      <sz val="12"/>
      <color rgb="FFFF0000"/>
      <name val="Arial Narrow"/>
      <family val="2"/>
    </font>
    <font>
      <b/>
      <sz val="14"/>
      <color theme="1"/>
      <name val="Arial Narrow"/>
      <family val="2"/>
    </font>
    <font>
      <b/>
      <sz val="14"/>
      <color theme="0"/>
      <name val="Calibri"/>
      <family val="2"/>
      <charset val="204"/>
      <scheme val="minor"/>
    </font>
    <font>
      <b/>
      <i/>
      <sz val="18"/>
      <color theme="1"/>
      <name val="Calibri"/>
      <family val="2"/>
      <scheme val="minor"/>
    </font>
    <font>
      <sz val="12"/>
      <color theme="1"/>
      <name val="Arial Nova"/>
      <family val="2"/>
    </font>
    <font>
      <sz val="10"/>
      <color theme="1"/>
      <name val="Arial Nova"/>
      <family val="2"/>
    </font>
    <font>
      <sz val="11"/>
      <color theme="1"/>
      <name val="Arial Nova"/>
      <family val="2"/>
    </font>
    <font>
      <sz val="12"/>
      <color rgb="FF00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DDC3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Fill="1"/>
    <xf numFmtId="0" fontId="1" fillId="0" borderId="0" xfId="0" applyFont="1" applyFill="1" applyBorder="1" applyAlignment="1">
      <alignment horizontal="left" vertical="center" wrapText="1" readingOrder="1"/>
    </xf>
    <xf numFmtId="0" fontId="3" fillId="8" borderId="0" xfId="0" applyFont="1" applyFill="1"/>
    <xf numFmtId="0" fontId="6" fillId="8" borderId="0" xfId="0" applyFont="1" applyFill="1"/>
    <xf numFmtId="0" fontId="7" fillId="8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9" fillId="4" borderId="0" xfId="0" applyFont="1" applyFill="1"/>
    <xf numFmtId="0" fontId="9" fillId="5" borderId="0" xfId="0" applyFont="1" applyFill="1"/>
    <xf numFmtId="0" fontId="9" fillId="7" borderId="0" xfId="0" applyFont="1" applyFill="1"/>
    <xf numFmtId="0" fontId="10" fillId="2" borderId="0" xfId="0" applyFont="1" applyFill="1"/>
    <xf numFmtId="0" fontId="10" fillId="7" borderId="0" xfId="0" applyFont="1" applyFill="1"/>
    <xf numFmtId="0" fontId="11" fillId="9" borderId="0" xfId="0" applyFont="1" applyFill="1"/>
    <xf numFmtId="0" fontId="11" fillId="10" borderId="0" xfId="0" applyFont="1" applyFill="1"/>
    <xf numFmtId="0" fontId="0" fillId="4" borderId="0" xfId="0" applyFill="1"/>
    <xf numFmtId="0" fontId="9" fillId="2" borderId="0" xfId="0" applyFont="1" applyFill="1"/>
    <xf numFmtId="0" fontId="9" fillId="9" borderId="0" xfId="0" applyFont="1" applyFill="1"/>
    <xf numFmtId="0" fontId="9" fillId="10" borderId="0" xfId="0" applyFont="1" applyFill="1"/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left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2" fontId="7" fillId="8" borderId="1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 readingOrder="1"/>
    </xf>
    <xf numFmtId="0" fontId="12" fillId="5" borderId="3" xfId="0" applyFont="1" applyFill="1" applyBorder="1" applyAlignment="1">
      <alignment vertical="center" wrapText="1" readingOrder="1"/>
    </xf>
    <xf numFmtId="0" fontId="12" fillId="7" borderId="3" xfId="0" applyFont="1" applyFill="1" applyBorder="1" applyAlignment="1">
      <alignment vertical="center" wrapText="1" readingOrder="1"/>
    </xf>
    <xf numFmtId="0" fontId="12" fillId="2" borderId="3" xfId="0" applyFont="1" applyFill="1" applyBorder="1" applyAlignment="1">
      <alignment vertical="center" wrapText="1" readingOrder="1"/>
    </xf>
    <xf numFmtId="0" fontId="12" fillId="6" borderId="3" xfId="0" applyFont="1" applyFill="1" applyBorder="1" applyAlignment="1">
      <alignment vertical="center" wrapText="1" readingOrder="1"/>
    </xf>
    <xf numFmtId="0" fontId="12" fillId="3" borderId="3" xfId="0" applyFont="1" applyFill="1" applyBorder="1" applyAlignment="1">
      <alignment vertical="center" wrapText="1" readingOrder="1"/>
    </xf>
    <xf numFmtId="2" fontId="3" fillId="0" borderId="0" xfId="0" applyNumberFormat="1" applyFont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 wrapText="1" readingOrder="1"/>
    </xf>
    <xf numFmtId="0" fontId="3" fillId="5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7" borderId="0" xfId="0" applyFill="1"/>
    <xf numFmtId="0" fontId="1" fillId="11" borderId="1" xfId="0" applyFont="1" applyFill="1" applyBorder="1" applyAlignment="1">
      <alignment horizontal="left" vertical="center" wrapText="1" readingOrder="1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 applyProtection="1">
      <alignment horizontal="center" vertical="center"/>
      <protection hidden="1"/>
    </xf>
    <xf numFmtId="2" fontId="3" fillId="0" borderId="1" xfId="0" applyNumberFormat="1" applyFont="1" applyFill="1" applyBorder="1" applyAlignment="1" applyProtection="1">
      <alignment horizontal="center" vertical="center"/>
      <protection hidden="1"/>
    </xf>
    <xf numFmtId="2" fontId="7" fillId="8" borderId="1" xfId="0" applyNumberFormat="1" applyFont="1" applyFill="1" applyBorder="1" applyAlignment="1" applyProtection="1">
      <alignment horizontal="center" vertical="center"/>
      <protection hidden="1"/>
    </xf>
    <xf numFmtId="0" fontId="6" fillId="8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medium">
          <color rgb="FFFFFFFF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 Narrow"/>
        <family val="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family val="2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medium">
          <color rgb="FFFFFFFF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 Narrow"/>
        <family val="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1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2:M63" totalsRowShown="0" headerRowDxfId="29" tableBorderDxfId="28">
  <autoFilter ref="A2:M63" xr:uid="{00000000-0009-0000-0100-000001000000}"/>
  <sortState xmlns:xlrd2="http://schemas.microsoft.com/office/spreadsheetml/2017/richdata2" ref="A3:M63">
    <sortCondition ref="B2:B63"/>
  </sortState>
  <tableColumns count="13">
    <tableColumn id="1" xr3:uid="{00000000-0010-0000-0000-000001000000}" name="Группа факторов" dataDxfId="27"/>
    <tableColumn id="2" xr3:uid="{00000000-0010-0000-0000-000002000000}" name="№п/п" dataDxfId="26"/>
    <tableColumn id="3" xr3:uid="{00000000-0010-0000-0000-000003000000}" name="Изменение/Тенденция/Фактор" dataDxfId="25"/>
    <tableColumn id="4" xr3:uid="{00000000-0010-0000-0000-000004000000}" name="Степень влияние фактора" dataDxfId="24"/>
    <tableColumn id="5" xr3:uid="{00000000-0010-0000-0000-000005000000}" name="эксперт 1" dataDxfId="23"/>
    <tableColumn id="6" xr3:uid="{00000000-0010-0000-0000-000006000000}" name="эксперт 2" dataDxfId="22"/>
    <tableColumn id="7" xr3:uid="{00000000-0010-0000-0000-000007000000}" name="эксперт 3" dataDxfId="21"/>
    <tableColumn id="8" xr3:uid="{00000000-0010-0000-0000-000008000000}" name="эксперт 4" dataDxfId="20"/>
    <tableColumn id="9" xr3:uid="{00000000-0010-0000-0000-000009000000}" name="эксперт 5" dataDxfId="19"/>
    <tableColumn id="10" xr3:uid="{00000000-0010-0000-0000-00000A000000}" name="Средний показатель вероятности" dataDxfId="18"/>
    <tableColumn id="11" xr3:uid="{00000000-0010-0000-0000-00000B000000}" name="Влияние фактора с учетом вероятности изменения/" dataDxfId="17"/>
    <tableColumn id="12" xr3:uid="{00000000-0010-0000-0000-00000C000000}" name="Возможный результат воздействия" dataDxfId="16"/>
    <tableColumn id="13" xr3:uid="{00000000-0010-0000-0000-00000D000000}" name="Действия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D70C44-3340-4855-A692-2940EEA081AC}" name="Таблица13" displayName="Таблица13" ref="A2:M63" totalsRowShown="0" headerRowDxfId="14" tableBorderDxfId="13">
  <autoFilter ref="A2:M63" xr:uid="{00000000-0009-0000-0100-000001000000}"/>
  <sortState xmlns:xlrd2="http://schemas.microsoft.com/office/spreadsheetml/2017/richdata2" ref="A3:M63">
    <sortCondition ref="B2:B63"/>
  </sortState>
  <tableColumns count="13">
    <tableColumn id="1" xr3:uid="{615D249D-2944-431A-B58D-7B9A21C4CCDD}" name="Группа факторов" dataDxfId="12"/>
    <tableColumn id="2" xr3:uid="{1D79DDAA-6764-421A-9861-E6D41459D333}" name="№п/п" dataDxfId="11"/>
    <tableColumn id="3" xr3:uid="{062129AA-4D99-4062-A159-2407053A3E55}" name="Изменение/Тенденция/Фактор" dataDxfId="10"/>
    <tableColumn id="4" xr3:uid="{CDD1B843-E48D-4733-A6B4-528B5ECD8F69}" name="Степень влияние фактора" dataDxfId="9"/>
    <tableColumn id="5" xr3:uid="{C0CF638E-B2C6-4A9B-9893-71A8ADD190EF}" name="эксперт 1" dataDxfId="8"/>
    <tableColumn id="6" xr3:uid="{C829B72F-FED8-4B71-9933-6CD0E614650F}" name="эксперт 2" dataDxfId="7"/>
    <tableColumn id="7" xr3:uid="{D38C8A2E-3E74-48CE-8869-A82E80AC2F08}" name="эксперт 3" dataDxfId="6"/>
    <tableColumn id="8" xr3:uid="{FF6637A4-6231-4BA8-A46F-3FEBE9462F2C}" name="эксперт 4" dataDxfId="5"/>
    <tableColumn id="9" xr3:uid="{F9FC131F-D48F-4668-86B0-F0AB7DE9310C}" name="эксперт 5" dataDxfId="4"/>
    <tableColumn id="10" xr3:uid="{4D90410F-6577-4C14-BA61-866CA1F189A2}" name="Средний показатель вероятности" dataDxfId="3"/>
    <tableColumn id="11" xr3:uid="{C7AFFEAA-E932-41A6-A9DF-0BAEF0A6590D}" name="Влияние фактора с учетом вероятности изменения/" dataDxfId="2"/>
    <tableColumn id="12" xr3:uid="{5C53957F-0AF8-40B9-AD1C-770F8DF422C5}" name="Возможный результат воздействия" dataDxfId="1"/>
    <tableColumn id="13" xr3:uid="{5855F7AD-074B-46E0-8569-3EC3D81DDD36}" name="Действия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42FC-F439-4320-97AC-9D451062413C}">
  <sheetPr>
    <pageSetUpPr fitToPage="1"/>
  </sheetPr>
  <dimension ref="A1:B32"/>
  <sheetViews>
    <sheetView tabSelected="1" view="pageLayout" topLeftCell="A7" zoomScaleNormal="90" workbookViewId="0">
      <selection activeCell="B7" sqref="B7"/>
    </sheetView>
  </sheetViews>
  <sheetFormatPr defaultRowHeight="12.75" x14ac:dyDescent="0.2"/>
  <cols>
    <col min="1" max="1" width="89.1640625" customWidth="1"/>
    <col min="2" max="2" width="89.6640625" customWidth="1"/>
  </cols>
  <sheetData>
    <row r="1" spans="1:2" ht="23.25" x14ac:dyDescent="0.2">
      <c r="A1" s="7" t="s">
        <v>8</v>
      </c>
      <c r="B1" s="8" t="s">
        <v>9</v>
      </c>
    </row>
    <row r="2" spans="1:2" ht="15.75" x14ac:dyDescent="0.25">
      <c r="A2" s="13" t="s">
        <v>14</v>
      </c>
      <c r="B2" s="14" t="s">
        <v>0</v>
      </c>
    </row>
    <row r="3" spans="1:2" ht="15.75" x14ac:dyDescent="0.25">
      <c r="A3" s="13" t="s">
        <v>29</v>
      </c>
      <c r="B3" s="14" t="s">
        <v>28</v>
      </c>
    </row>
    <row r="4" spans="1:2" ht="15.75" x14ac:dyDescent="0.25">
      <c r="A4" s="13" t="s">
        <v>35</v>
      </c>
      <c r="B4" s="14" t="s">
        <v>2</v>
      </c>
    </row>
    <row r="5" spans="1:2" ht="15.75" x14ac:dyDescent="0.25">
      <c r="A5" s="13" t="s">
        <v>26</v>
      </c>
      <c r="B5" s="14" t="s">
        <v>3</v>
      </c>
    </row>
    <row r="6" spans="1:2" ht="15.75" x14ac:dyDescent="0.25">
      <c r="A6" s="13" t="s">
        <v>27</v>
      </c>
      <c r="B6" s="14" t="s">
        <v>45</v>
      </c>
    </row>
    <row r="7" spans="1:2" ht="15.75" x14ac:dyDescent="0.25">
      <c r="A7" s="13" t="s">
        <v>1</v>
      </c>
      <c r="B7" s="14" t="s">
        <v>31</v>
      </c>
    </row>
    <row r="8" spans="1:2" ht="15.75" x14ac:dyDescent="0.25">
      <c r="A8" s="13" t="s">
        <v>70</v>
      </c>
      <c r="B8" s="14" t="s">
        <v>74</v>
      </c>
    </row>
    <row r="9" spans="1:2" ht="15.75" x14ac:dyDescent="0.25">
      <c r="A9" s="20"/>
      <c r="B9" s="14"/>
    </row>
    <row r="10" spans="1:2" ht="15.75" x14ac:dyDescent="0.25">
      <c r="A10" s="13"/>
      <c r="B10" s="14"/>
    </row>
    <row r="11" spans="1:2" ht="15.75" x14ac:dyDescent="0.25">
      <c r="A11" s="13"/>
      <c r="B11" s="14"/>
    </row>
    <row r="12" spans="1:2" ht="23.25" x14ac:dyDescent="0.2">
      <c r="A12" s="9" t="s">
        <v>10</v>
      </c>
      <c r="B12" s="10" t="s">
        <v>11</v>
      </c>
    </row>
    <row r="13" spans="1:2" ht="15.75" x14ac:dyDescent="0.25">
      <c r="A13" s="15" t="s">
        <v>23</v>
      </c>
      <c r="B13" s="21" t="s">
        <v>20</v>
      </c>
    </row>
    <row r="14" spans="1:2" ht="15.75" x14ac:dyDescent="0.25">
      <c r="A14" s="15" t="s">
        <v>22</v>
      </c>
      <c r="B14" s="21" t="s">
        <v>44</v>
      </c>
    </row>
    <row r="15" spans="1:2" ht="15.75" x14ac:dyDescent="0.25">
      <c r="A15" s="15" t="s">
        <v>24</v>
      </c>
      <c r="B15" s="21" t="s">
        <v>43</v>
      </c>
    </row>
    <row r="16" spans="1:2" x14ac:dyDescent="0.2">
      <c r="A16" s="54"/>
      <c r="B16" s="16"/>
    </row>
    <row r="17" spans="1:2" ht="15.75" x14ac:dyDescent="0.25">
      <c r="A17" s="15"/>
      <c r="B17" s="16"/>
    </row>
    <row r="18" spans="1:2" ht="15.75" x14ac:dyDescent="0.25">
      <c r="A18" s="15"/>
      <c r="B18" s="16"/>
    </row>
    <row r="19" spans="1:2" ht="15.75" x14ac:dyDescent="0.25">
      <c r="A19" s="15"/>
      <c r="B19" s="16"/>
    </row>
    <row r="20" spans="1:2" x14ac:dyDescent="0.2">
      <c r="A20" s="17"/>
      <c r="B20" s="16"/>
    </row>
    <row r="21" spans="1:2" x14ac:dyDescent="0.2">
      <c r="A21" s="17"/>
      <c r="B21" s="16"/>
    </row>
    <row r="22" spans="1:2" x14ac:dyDescent="0.2">
      <c r="A22" s="17"/>
      <c r="B22" s="16"/>
    </row>
    <row r="23" spans="1:2" ht="23.25" x14ac:dyDescent="0.2">
      <c r="A23" s="11" t="s">
        <v>12</v>
      </c>
      <c r="B23" s="12" t="s">
        <v>13</v>
      </c>
    </row>
    <row r="24" spans="1:2" ht="15.75" x14ac:dyDescent="0.25">
      <c r="A24" s="22" t="s">
        <v>16</v>
      </c>
      <c r="B24" s="23" t="s">
        <v>17</v>
      </c>
    </row>
    <row r="25" spans="1:2" ht="15.75" x14ac:dyDescent="0.25">
      <c r="A25" s="22" t="s">
        <v>21</v>
      </c>
      <c r="B25" s="23" t="s">
        <v>18</v>
      </c>
    </row>
    <row r="26" spans="1:2" ht="15.75" x14ac:dyDescent="0.25">
      <c r="A26" s="22" t="s">
        <v>25</v>
      </c>
      <c r="B26" s="23" t="s">
        <v>19</v>
      </c>
    </row>
    <row r="27" spans="1:2" ht="15.75" x14ac:dyDescent="0.25">
      <c r="A27" s="22" t="s">
        <v>32</v>
      </c>
      <c r="B27" s="23"/>
    </row>
    <row r="28" spans="1:2" ht="14.25" x14ac:dyDescent="0.2">
      <c r="A28" s="18" t="s">
        <v>33</v>
      </c>
      <c r="B28" s="19"/>
    </row>
    <row r="29" spans="1:2" ht="14.25" x14ac:dyDescent="0.2">
      <c r="A29" s="18" t="s">
        <v>82</v>
      </c>
      <c r="B29" s="19"/>
    </row>
    <row r="30" spans="1:2" ht="14.25" x14ac:dyDescent="0.2">
      <c r="A30" s="18"/>
      <c r="B30" s="19"/>
    </row>
    <row r="31" spans="1:2" ht="14.25" x14ac:dyDescent="0.2">
      <c r="A31" s="18"/>
      <c r="B31" s="19"/>
    </row>
    <row r="32" spans="1:2" ht="14.25" x14ac:dyDescent="0.2">
      <c r="A32" s="18"/>
      <c r="B32" s="19"/>
    </row>
  </sheetData>
  <printOptions horizontalCentered="1" verticalCentered="1"/>
  <pageMargins left="0.51181102362204722" right="0.51181102362204722" top="1.1417322834645669" bottom="0.74803149606299213" header="0.31496062992125984" footer="0.31496062992125984"/>
  <pageSetup paperSize="9" scale="90" orientation="landscape" r:id="rId1"/>
  <headerFooter>
    <oddHeader>&amp;L&amp;"Arial Narrow,полужирный"&amp;K0070C0&amp;G
Импульс для эффективных продаж в отеле! 
&amp;C&amp;16&amp;K0070C0Список внешних факторов</oddHeader>
    <oddFooter>&amp;L&amp;K0070C0www.impulsehospitality.ru
Teл. +7 499 577 0449&amp;C&amp;K0070C0© IMPULSE HOSPITALITY 2012-2021. 
Все права защищены&amp;R&amp;K0070C0&amp;F,  
стр.&amp;P из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2"/>
  <sheetViews>
    <sheetView view="pageLayout" topLeftCell="A13" zoomScaleNormal="90" workbookViewId="0">
      <selection sqref="A1:XFD1"/>
    </sheetView>
  </sheetViews>
  <sheetFormatPr defaultRowHeight="12.75" x14ac:dyDescent="0.2"/>
  <cols>
    <col min="1" max="1" width="89.1640625" customWidth="1"/>
    <col min="2" max="2" width="89.6640625" customWidth="1"/>
  </cols>
  <sheetData>
    <row r="1" spans="1:2" ht="23.25" x14ac:dyDescent="0.2">
      <c r="A1" s="7" t="s">
        <v>8</v>
      </c>
      <c r="B1" s="8" t="s">
        <v>9</v>
      </c>
    </row>
    <row r="2" spans="1:2" ht="15.75" x14ac:dyDescent="0.25">
      <c r="A2" s="13" t="s">
        <v>14</v>
      </c>
      <c r="B2" s="14" t="s">
        <v>0</v>
      </c>
    </row>
    <row r="3" spans="1:2" ht="15.75" x14ac:dyDescent="0.25">
      <c r="A3" s="13" t="s">
        <v>29</v>
      </c>
      <c r="B3" s="14" t="s">
        <v>28</v>
      </c>
    </row>
    <row r="4" spans="1:2" ht="15.75" x14ac:dyDescent="0.25">
      <c r="A4" s="13" t="s">
        <v>35</v>
      </c>
      <c r="B4" s="14" t="s">
        <v>2</v>
      </c>
    </row>
    <row r="5" spans="1:2" ht="15.75" x14ac:dyDescent="0.25">
      <c r="A5" s="13" t="s">
        <v>26</v>
      </c>
      <c r="B5" s="14" t="s">
        <v>3</v>
      </c>
    </row>
    <row r="6" spans="1:2" ht="15.75" x14ac:dyDescent="0.25">
      <c r="A6" s="13" t="s">
        <v>27</v>
      </c>
      <c r="B6" s="14" t="s">
        <v>45</v>
      </c>
    </row>
    <row r="7" spans="1:2" ht="15.75" x14ac:dyDescent="0.25">
      <c r="A7" s="13" t="s">
        <v>1</v>
      </c>
      <c r="B7" s="14" t="s">
        <v>31</v>
      </c>
    </row>
    <row r="8" spans="1:2" ht="15.75" x14ac:dyDescent="0.25">
      <c r="A8" s="13" t="s">
        <v>70</v>
      </c>
      <c r="B8" s="14" t="s">
        <v>74</v>
      </c>
    </row>
    <row r="9" spans="1:2" ht="15.75" x14ac:dyDescent="0.25">
      <c r="A9" s="20"/>
      <c r="B9" s="14"/>
    </row>
    <row r="10" spans="1:2" ht="15.75" x14ac:dyDescent="0.25">
      <c r="A10" s="13"/>
      <c r="B10" s="14"/>
    </row>
    <row r="11" spans="1:2" ht="15.75" x14ac:dyDescent="0.25">
      <c r="A11" s="13"/>
      <c r="B11" s="14"/>
    </row>
    <row r="12" spans="1:2" ht="23.25" x14ac:dyDescent="0.2">
      <c r="A12" s="9" t="s">
        <v>10</v>
      </c>
      <c r="B12" s="10" t="s">
        <v>11</v>
      </c>
    </row>
    <row r="13" spans="1:2" ht="15.75" x14ac:dyDescent="0.25">
      <c r="A13" s="15" t="s">
        <v>23</v>
      </c>
      <c r="B13" s="21" t="s">
        <v>20</v>
      </c>
    </row>
    <row r="14" spans="1:2" ht="15.75" x14ac:dyDescent="0.25">
      <c r="A14" s="15" t="s">
        <v>22</v>
      </c>
      <c r="B14" s="21" t="s">
        <v>44</v>
      </c>
    </row>
    <row r="15" spans="1:2" ht="15.75" x14ac:dyDescent="0.25">
      <c r="A15" s="15" t="s">
        <v>24</v>
      </c>
      <c r="B15" s="21" t="s">
        <v>43</v>
      </c>
    </row>
    <row r="16" spans="1:2" x14ac:dyDescent="0.2">
      <c r="A16" s="54"/>
      <c r="B16" s="16"/>
    </row>
    <row r="17" spans="1:2" ht="15.75" x14ac:dyDescent="0.25">
      <c r="A17" s="15"/>
      <c r="B17" s="16"/>
    </row>
    <row r="18" spans="1:2" ht="15.75" x14ac:dyDescent="0.25">
      <c r="A18" s="15"/>
      <c r="B18" s="16"/>
    </row>
    <row r="19" spans="1:2" ht="15.75" x14ac:dyDescent="0.25">
      <c r="A19" s="15"/>
      <c r="B19" s="16"/>
    </row>
    <row r="20" spans="1:2" x14ac:dyDescent="0.2">
      <c r="A20" s="17"/>
      <c r="B20" s="16"/>
    </row>
    <row r="21" spans="1:2" x14ac:dyDescent="0.2">
      <c r="A21" s="17"/>
      <c r="B21" s="16"/>
    </row>
    <row r="22" spans="1:2" x14ac:dyDescent="0.2">
      <c r="A22" s="17"/>
      <c r="B22" s="16"/>
    </row>
    <row r="23" spans="1:2" ht="23.25" x14ac:dyDescent="0.2">
      <c r="A23" s="11" t="s">
        <v>12</v>
      </c>
      <c r="B23" s="12" t="s">
        <v>13</v>
      </c>
    </row>
    <row r="24" spans="1:2" ht="15.75" x14ac:dyDescent="0.25">
      <c r="A24" s="22" t="s">
        <v>16</v>
      </c>
      <c r="B24" s="23" t="s">
        <v>17</v>
      </c>
    </row>
    <row r="25" spans="1:2" ht="15.75" x14ac:dyDescent="0.25">
      <c r="A25" s="22" t="s">
        <v>21</v>
      </c>
      <c r="B25" s="23" t="s">
        <v>18</v>
      </c>
    </row>
    <row r="26" spans="1:2" ht="15.75" x14ac:dyDescent="0.25">
      <c r="A26" s="22" t="s">
        <v>25</v>
      </c>
      <c r="B26" s="23" t="s">
        <v>19</v>
      </c>
    </row>
    <row r="27" spans="1:2" ht="15.75" x14ac:dyDescent="0.25">
      <c r="A27" s="22" t="s">
        <v>32</v>
      </c>
      <c r="B27" s="23"/>
    </row>
    <row r="28" spans="1:2" ht="14.25" x14ac:dyDescent="0.2">
      <c r="A28" s="18" t="s">
        <v>33</v>
      </c>
      <c r="B28" s="19"/>
    </row>
    <row r="29" spans="1:2" ht="14.25" x14ac:dyDescent="0.2">
      <c r="A29" s="18" t="s">
        <v>82</v>
      </c>
      <c r="B29" s="19"/>
    </row>
    <row r="30" spans="1:2" ht="14.25" x14ac:dyDescent="0.2">
      <c r="A30" s="18"/>
      <c r="B30" s="19"/>
    </row>
    <row r="31" spans="1:2" ht="14.25" x14ac:dyDescent="0.2">
      <c r="A31" s="18"/>
      <c r="B31" s="19"/>
    </row>
    <row r="32" spans="1:2" ht="14.25" x14ac:dyDescent="0.2">
      <c r="A32" s="18"/>
      <c r="B32" s="19"/>
    </row>
  </sheetData>
  <printOptions horizontalCentered="1" verticalCentered="1"/>
  <pageMargins left="0.51181102362204722" right="0.51181102362204722" top="1.1417322834645669" bottom="0.74803149606299213" header="0.31496062992125984" footer="0.31496062992125984"/>
  <pageSetup paperSize="9" orientation="landscape" r:id="rId1"/>
  <headerFooter>
    <oddHeader>&amp;L&amp;"Arial Narrow,полужирный"&amp;K0070C0&amp;G
Импульс для эффективных продаж в отеле! 
&amp;C&amp;16&amp;K0070C0Список внешних факторов</oddHeader>
    <oddFooter>&amp;L&amp;K0070C0www.impulsehospitality.ru
Teл. +7 499 577 0449&amp;C&amp;K0070C0© IMPULSE HOSPITALITY 2012-2021. 
Все права защищены&amp;R&amp;K0070C0&amp;F,  
стр.&amp;P из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4"/>
  <sheetViews>
    <sheetView view="pageLayout" zoomScale="30" zoomScaleNormal="100" zoomScaleSheetLayoutView="30" zoomScalePageLayoutView="30" workbookViewId="0">
      <selection activeCell="N18" sqref="N18"/>
    </sheetView>
  </sheetViews>
  <sheetFormatPr defaultRowHeight="15.75" x14ac:dyDescent="0.25"/>
  <cols>
    <col min="1" max="1" width="33.1640625" style="1" customWidth="1"/>
    <col min="2" max="2" width="7.33203125" style="24" customWidth="1"/>
    <col min="3" max="3" width="53.83203125" style="1" customWidth="1"/>
    <col min="4" max="4" width="14.6640625" style="24" customWidth="1"/>
    <col min="5" max="9" width="10.6640625" style="24" customWidth="1"/>
    <col min="10" max="10" width="15.5" style="24" customWidth="1"/>
    <col min="11" max="11" width="16" style="24" customWidth="1"/>
    <col min="12" max="13" width="74.5" style="1" customWidth="1"/>
    <col min="14" max="14" width="92.5" style="1" customWidth="1"/>
    <col min="15" max="16384" width="9.33203125" style="1"/>
  </cols>
  <sheetData>
    <row r="1" spans="1:13" x14ac:dyDescent="0.25">
      <c r="E1" s="65" t="s">
        <v>30</v>
      </c>
      <c r="F1" s="65"/>
      <c r="G1" s="65"/>
      <c r="H1" s="65"/>
      <c r="I1" s="65"/>
    </row>
    <row r="2" spans="1:13" ht="78.75" x14ac:dyDescent="0.25">
      <c r="A2" s="44" t="s">
        <v>47</v>
      </c>
      <c r="B2" s="44" t="s">
        <v>165</v>
      </c>
      <c r="C2" s="44" t="s">
        <v>15</v>
      </c>
      <c r="D2" s="44" t="s">
        <v>164</v>
      </c>
      <c r="E2" s="44" t="s">
        <v>36</v>
      </c>
      <c r="F2" s="44" t="s">
        <v>37</v>
      </c>
      <c r="G2" s="44" t="s">
        <v>38</v>
      </c>
      <c r="H2" s="44" t="s">
        <v>39</v>
      </c>
      <c r="I2" s="44" t="s">
        <v>40</v>
      </c>
      <c r="J2" s="44" t="s">
        <v>163</v>
      </c>
      <c r="K2" s="44" t="s">
        <v>46</v>
      </c>
      <c r="L2" s="44" t="s">
        <v>51</v>
      </c>
      <c r="M2" s="44" t="s">
        <v>52</v>
      </c>
    </row>
    <row r="3" spans="1:13" s="2" customFormat="1" ht="36.75" customHeight="1" x14ac:dyDescent="0.25">
      <c r="A3" s="37" t="s">
        <v>58</v>
      </c>
      <c r="B3" s="25">
        <v>1</v>
      </c>
      <c r="C3" s="59" t="str">
        <f>PESTLE!A2</f>
        <v>Расширение санкций против России</v>
      </c>
      <c r="D3" s="25"/>
      <c r="E3" s="25"/>
      <c r="F3" s="25"/>
      <c r="G3" s="25"/>
      <c r="H3" s="25"/>
      <c r="I3" s="25"/>
      <c r="J3" s="60">
        <f t="shared" ref="J3:J34" si="0">IF(COUNTA(E3:I3)=0,0,(SUM(E3:I3)/(COUNTA(E3:I3))))</f>
        <v>0</v>
      </c>
      <c r="K3" s="61">
        <f>IF( J3=0,0,(J3*(D3/$D$63)))</f>
        <v>0</v>
      </c>
      <c r="L3" s="3"/>
      <c r="M3" s="46"/>
    </row>
    <row r="4" spans="1:13" s="2" customFormat="1" ht="36.75" customHeight="1" x14ac:dyDescent="0.25">
      <c r="A4" s="37" t="s">
        <v>59</v>
      </c>
      <c r="B4" s="25">
        <v>2</v>
      </c>
      <c r="C4" s="59" t="str">
        <f>PESTLE!A3</f>
        <v>Отмена/упрощение визового режима</v>
      </c>
      <c r="D4" s="25"/>
      <c r="E4" s="25"/>
      <c r="F4" s="25"/>
      <c r="G4" s="25"/>
      <c r="H4" s="25"/>
      <c r="I4" s="25"/>
      <c r="J4" s="60">
        <f t="shared" si="0"/>
        <v>0</v>
      </c>
      <c r="K4" s="61">
        <f t="shared" ref="K4:K62" si="1">IF( J4=0,0,(J4*(D4/$D$63)))</f>
        <v>0</v>
      </c>
      <c r="L4" s="33"/>
      <c r="M4" s="46"/>
    </row>
    <row r="5" spans="1:13" s="2" customFormat="1" ht="36.75" customHeight="1" x14ac:dyDescent="0.25">
      <c r="A5" s="37" t="s">
        <v>60</v>
      </c>
      <c r="B5" s="25">
        <v>3</v>
      </c>
      <c r="C5" s="45" t="str">
        <f>PESTLE!A4</f>
        <v>политическая нестабильность в регионе</v>
      </c>
      <c r="D5" s="25"/>
      <c r="E5" s="25"/>
      <c r="F5" s="25"/>
      <c r="G5" s="25"/>
      <c r="H5" s="25"/>
      <c r="I5" s="25"/>
      <c r="J5" s="60">
        <f t="shared" si="0"/>
        <v>0</v>
      </c>
      <c r="K5" s="61">
        <f t="shared" si="1"/>
        <v>0</v>
      </c>
      <c r="L5" s="33"/>
      <c r="M5" s="46"/>
    </row>
    <row r="6" spans="1:13" s="2" customFormat="1" ht="36.75" customHeight="1" x14ac:dyDescent="0.25">
      <c r="A6" s="37" t="s">
        <v>61</v>
      </c>
      <c r="B6" s="25">
        <v>4</v>
      </c>
      <c r="C6" s="45" t="str">
        <f>PESTLE!A5</f>
        <v>отказ Европы от проекта Северный поток</v>
      </c>
      <c r="D6" s="25"/>
      <c r="E6" s="25"/>
      <c r="F6" s="25"/>
      <c r="G6" s="25"/>
      <c r="H6" s="25"/>
      <c r="I6" s="25"/>
      <c r="J6" s="60">
        <f t="shared" si="0"/>
        <v>0</v>
      </c>
      <c r="K6" s="61">
        <f t="shared" si="1"/>
        <v>0</v>
      </c>
      <c r="L6" s="47"/>
      <c r="M6" s="46"/>
    </row>
    <row r="7" spans="1:13" s="2" customFormat="1" ht="36.75" customHeight="1" x14ac:dyDescent="0.25">
      <c r="A7" s="37" t="s">
        <v>62</v>
      </c>
      <c r="B7" s="25">
        <v>5</v>
      </c>
      <c r="C7" s="45" t="str">
        <f>PESTLE!A6</f>
        <v>Местные выборы</v>
      </c>
      <c r="D7" s="25"/>
      <c r="E7" s="25"/>
      <c r="F7" s="25"/>
      <c r="G7" s="25"/>
      <c r="H7" s="25"/>
      <c r="I7" s="25"/>
      <c r="J7" s="60">
        <f t="shared" si="0"/>
        <v>0</v>
      </c>
      <c r="K7" s="61">
        <f t="shared" si="1"/>
        <v>0</v>
      </c>
      <c r="L7" s="33"/>
      <c r="M7" s="46"/>
    </row>
    <row r="8" spans="1:13" s="2" customFormat="1" ht="36.75" customHeight="1" x14ac:dyDescent="0.25">
      <c r="A8" s="37" t="s">
        <v>63</v>
      </c>
      <c r="B8" s="25">
        <v>6</v>
      </c>
      <c r="C8" s="45" t="str">
        <f>PESTLE!A7</f>
        <v>напряженные отношения с США</v>
      </c>
      <c r="D8" s="25"/>
      <c r="E8" s="25"/>
      <c r="F8" s="25"/>
      <c r="G8" s="25"/>
      <c r="H8" s="25"/>
      <c r="I8" s="25"/>
      <c r="J8" s="60">
        <f t="shared" si="0"/>
        <v>0</v>
      </c>
      <c r="K8" s="61">
        <f t="shared" si="1"/>
        <v>0</v>
      </c>
      <c r="L8" s="33"/>
      <c r="M8" s="46"/>
    </row>
    <row r="9" spans="1:13" s="2" customFormat="1" ht="36.75" customHeight="1" x14ac:dyDescent="0.25">
      <c r="A9" s="37" t="s">
        <v>64</v>
      </c>
      <c r="B9" s="25">
        <v>7</v>
      </c>
      <c r="C9" s="45" t="str">
        <f>PESTLE!A8</f>
        <v>напряженные отношения с Европой</v>
      </c>
      <c r="D9" s="25"/>
      <c r="E9" s="25"/>
      <c r="F9" s="25"/>
      <c r="G9" s="25"/>
      <c r="H9" s="25"/>
      <c r="I9" s="25"/>
      <c r="J9" s="60">
        <f t="shared" si="0"/>
        <v>0</v>
      </c>
      <c r="K9" s="61">
        <f t="shared" si="1"/>
        <v>0</v>
      </c>
      <c r="L9" s="33"/>
      <c r="M9" s="46"/>
    </row>
    <row r="10" spans="1:13" s="2" customFormat="1" ht="36.75" customHeight="1" x14ac:dyDescent="0.25">
      <c r="A10" s="37" t="s">
        <v>65</v>
      </c>
      <c r="B10" s="25">
        <v>8</v>
      </c>
      <c r="C10" s="45">
        <f>PESTLE!A9</f>
        <v>0</v>
      </c>
      <c r="D10" s="25"/>
      <c r="E10" s="25"/>
      <c r="F10" s="25"/>
      <c r="G10" s="25"/>
      <c r="H10" s="25"/>
      <c r="I10" s="25"/>
      <c r="J10" s="60">
        <f t="shared" si="0"/>
        <v>0</v>
      </c>
      <c r="K10" s="61">
        <f t="shared" si="1"/>
        <v>0</v>
      </c>
      <c r="L10" s="33"/>
      <c r="M10" s="46"/>
    </row>
    <row r="11" spans="1:13" s="2" customFormat="1" ht="36.75" customHeight="1" x14ac:dyDescent="0.25">
      <c r="A11" s="37" t="s">
        <v>97</v>
      </c>
      <c r="B11" s="25">
        <v>9</v>
      </c>
      <c r="C11" s="45">
        <f>PESTLE!A10</f>
        <v>0</v>
      </c>
      <c r="D11" s="25"/>
      <c r="E11" s="25"/>
      <c r="F11" s="25"/>
      <c r="G11" s="25"/>
      <c r="H11" s="25"/>
      <c r="I11" s="25"/>
      <c r="J11" s="60">
        <f t="shared" si="0"/>
        <v>0</v>
      </c>
      <c r="K11" s="61">
        <f t="shared" si="1"/>
        <v>0</v>
      </c>
      <c r="L11" s="33"/>
      <c r="M11" s="46"/>
    </row>
    <row r="12" spans="1:13" s="2" customFormat="1" ht="36.75" customHeight="1" x14ac:dyDescent="0.25">
      <c r="A12" s="37" t="s">
        <v>98</v>
      </c>
      <c r="B12" s="25">
        <v>10</v>
      </c>
      <c r="C12" s="45">
        <f>PESTLE!A11</f>
        <v>0</v>
      </c>
      <c r="D12" s="25"/>
      <c r="E12" s="25"/>
      <c r="F12" s="25"/>
      <c r="G12" s="25"/>
      <c r="H12" s="25"/>
      <c r="I12" s="25"/>
      <c r="J12" s="60">
        <f t="shared" si="0"/>
        <v>0</v>
      </c>
      <c r="K12" s="61">
        <f t="shared" si="1"/>
        <v>0</v>
      </c>
      <c r="L12" s="35"/>
      <c r="M12" s="48"/>
    </row>
    <row r="13" spans="1:13" s="2" customFormat="1" ht="36.75" customHeight="1" x14ac:dyDescent="0.25">
      <c r="A13" s="38" t="s">
        <v>99</v>
      </c>
      <c r="B13" s="26">
        <v>11</v>
      </c>
      <c r="C13" s="49" t="str">
        <f>PESTLE!B2</f>
        <v>замедление роста мировой экономики</v>
      </c>
      <c r="D13" s="26"/>
      <c r="E13" s="26"/>
      <c r="F13" s="26"/>
      <c r="G13" s="26"/>
      <c r="H13" s="26"/>
      <c r="I13" s="26"/>
      <c r="J13" s="60">
        <f t="shared" si="0"/>
        <v>0</v>
      </c>
      <c r="K13" s="61">
        <f t="shared" si="1"/>
        <v>0</v>
      </c>
      <c r="L13" s="33"/>
      <c r="M13" s="46"/>
    </row>
    <row r="14" spans="1:13" s="2" customFormat="1" ht="36.75" customHeight="1" x14ac:dyDescent="0.25">
      <c r="A14" s="38" t="s">
        <v>100</v>
      </c>
      <c r="B14" s="26">
        <v>12</v>
      </c>
      <c r="C14" s="56" t="str">
        <f>PESTLE!B3</f>
        <v>Снижение международной деловой активности</v>
      </c>
      <c r="D14" s="26"/>
      <c r="E14" s="26"/>
      <c r="F14" s="26"/>
      <c r="G14" s="26"/>
      <c r="H14" s="26"/>
      <c r="I14" s="26"/>
      <c r="J14" s="60">
        <f t="shared" si="0"/>
        <v>0</v>
      </c>
      <c r="K14" s="61">
        <f t="shared" si="1"/>
        <v>0</v>
      </c>
      <c r="L14" s="33"/>
      <c r="M14" s="46"/>
    </row>
    <row r="15" spans="1:13" s="2" customFormat="1" ht="36.75" customHeight="1" x14ac:dyDescent="0.25">
      <c r="A15" s="38" t="s">
        <v>101</v>
      </c>
      <c r="B15" s="26">
        <v>13</v>
      </c>
      <c r="C15" s="56" t="str">
        <f>PESTLE!B4</f>
        <v>Снижение расходов корпоративных компаний</v>
      </c>
      <c r="D15" s="26"/>
      <c r="E15" s="26"/>
      <c r="F15" s="26"/>
      <c r="G15" s="26"/>
      <c r="H15" s="26"/>
      <c r="I15" s="26"/>
      <c r="J15" s="60">
        <f t="shared" si="0"/>
        <v>0</v>
      </c>
      <c r="K15" s="61">
        <f t="shared" si="1"/>
        <v>0</v>
      </c>
      <c r="L15" s="33"/>
      <c r="M15" s="46"/>
    </row>
    <row r="16" spans="1:13" s="2" customFormat="1" ht="36.75" customHeight="1" x14ac:dyDescent="0.25">
      <c r="A16" s="38" t="s">
        <v>102</v>
      </c>
      <c r="B16" s="26">
        <v>14</v>
      </c>
      <c r="C16" s="56" t="str">
        <f>PESTLE!B5</f>
        <v>Снижение реальных доходов населения на основных рынках сбыта</v>
      </c>
      <c r="D16" s="26"/>
      <c r="E16" s="26"/>
      <c r="F16" s="26"/>
      <c r="G16" s="26"/>
      <c r="H16" s="26"/>
      <c r="I16" s="26"/>
      <c r="J16" s="60">
        <f t="shared" si="0"/>
        <v>0</v>
      </c>
      <c r="K16" s="61">
        <f t="shared" si="1"/>
        <v>0</v>
      </c>
      <c r="L16" s="33"/>
      <c r="M16" s="46"/>
    </row>
    <row r="17" spans="1:13" s="2" customFormat="1" ht="36.75" customHeight="1" x14ac:dyDescent="0.25">
      <c r="A17" s="38" t="s">
        <v>103</v>
      </c>
      <c r="B17" s="26">
        <v>15</v>
      </c>
      <c r="C17" s="56" t="str">
        <f>PESTLE!B6</f>
        <v>снижение курс рубля</v>
      </c>
      <c r="D17" s="26"/>
      <c r="E17" s="26"/>
      <c r="F17" s="26"/>
      <c r="G17" s="26"/>
      <c r="H17" s="26"/>
      <c r="I17" s="26"/>
      <c r="J17" s="60">
        <f t="shared" si="0"/>
        <v>0</v>
      </c>
      <c r="K17" s="61">
        <f t="shared" si="1"/>
        <v>0</v>
      </c>
      <c r="L17" s="33"/>
      <c r="M17" s="46"/>
    </row>
    <row r="18" spans="1:13" s="2" customFormat="1" ht="36.75" customHeight="1" x14ac:dyDescent="0.25">
      <c r="A18" s="38" t="s">
        <v>104</v>
      </c>
      <c r="B18" s="26">
        <v>16</v>
      </c>
      <c r="C18" s="49" t="str">
        <f>PESTLE!B7</f>
        <v>изменение налоговой политики</v>
      </c>
      <c r="D18" s="26"/>
      <c r="E18" s="26"/>
      <c r="F18" s="26"/>
      <c r="G18" s="26"/>
      <c r="H18" s="26"/>
      <c r="I18" s="26"/>
      <c r="J18" s="60">
        <f t="shared" si="0"/>
        <v>0</v>
      </c>
      <c r="K18" s="61">
        <f t="shared" si="1"/>
        <v>0</v>
      </c>
      <c r="L18" s="33"/>
      <c r="M18" s="46"/>
    </row>
    <row r="19" spans="1:13" s="2" customFormat="1" ht="36.75" customHeight="1" x14ac:dyDescent="0.25">
      <c r="A19" s="38" t="s">
        <v>105</v>
      </c>
      <c r="B19" s="26">
        <v>17</v>
      </c>
      <c r="C19" s="56" t="str">
        <f>PESTLE!B8</f>
        <v xml:space="preserve">Замещение </v>
      </c>
      <c r="D19" s="26"/>
      <c r="E19" s="26"/>
      <c r="F19" s="26"/>
      <c r="G19" s="26"/>
      <c r="H19" s="26"/>
      <c r="I19" s="26"/>
      <c r="J19" s="60">
        <f t="shared" si="0"/>
        <v>0</v>
      </c>
      <c r="K19" s="61">
        <f t="shared" si="1"/>
        <v>0</v>
      </c>
      <c r="L19" s="33"/>
      <c r="M19" s="46"/>
    </row>
    <row r="20" spans="1:13" s="2" customFormat="1" ht="36.75" customHeight="1" x14ac:dyDescent="0.25">
      <c r="A20" s="38" t="s">
        <v>106</v>
      </c>
      <c r="B20" s="26">
        <v>18</v>
      </c>
      <c r="C20" s="49">
        <f>PESTLE!B9</f>
        <v>0</v>
      </c>
      <c r="D20" s="26"/>
      <c r="E20" s="26"/>
      <c r="F20" s="26"/>
      <c r="G20" s="26"/>
      <c r="H20" s="26"/>
      <c r="I20" s="26"/>
      <c r="J20" s="60">
        <f t="shared" si="0"/>
        <v>0</v>
      </c>
      <c r="K20" s="61">
        <f t="shared" si="1"/>
        <v>0</v>
      </c>
      <c r="L20" s="33"/>
      <c r="M20" s="46"/>
    </row>
    <row r="21" spans="1:13" s="2" customFormat="1" ht="36.75" customHeight="1" x14ac:dyDescent="0.25">
      <c r="A21" s="38" t="s">
        <v>107</v>
      </c>
      <c r="B21" s="26">
        <v>19</v>
      </c>
      <c r="C21" s="49">
        <f>PESTLE!B10</f>
        <v>0</v>
      </c>
      <c r="D21" s="26"/>
      <c r="E21" s="26"/>
      <c r="F21" s="26"/>
      <c r="G21" s="26"/>
      <c r="H21" s="26"/>
      <c r="I21" s="26"/>
      <c r="J21" s="60">
        <f t="shared" si="0"/>
        <v>0</v>
      </c>
      <c r="K21" s="61">
        <f t="shared" si="1"/>
        <v>0</v>
      </c>
      <c r="L21" s="33"/>
      <c r="M21" s="46"/>
    </row>
    <row r="22" spans="1:13" s="2" customFormat="1" ht="36.75" customHeight="1" x14ac:dyDescent="0.25">
      <c r="A22" s="38" t="s">
        <v>108</v>
      </c>
      <c r="B22" s="26">
        <v>20</v>
      </c>
      <c r="C22" s="49">
        <f>PESTLE!B11</f>
        <v>0</v>
      </c>
      <c r="D22" s="26"/>
      <c r="E22" s="26"/>
      <c r="F22" s="26"/>
      <c r="G22" s="26"/>
      <c r="H22" s="26"/>
      <c r="I22" s="26"/>
      <c r="J22" s="60">
        <f t="shared" si="0"/>
        <v>0</v>
      </c>
      <c r="K22" s="61">
        <f t="shared" si="1"/>
        <v>0</v>
      </c>
      <c r="L22" s="34"/>
      <c r="M22" s="46"/>
    </row>
    <row r="23" spans="1:13" s="2" customFormat="1" ht="36.75" customHeight="1" x14ac:dyDescent="0.25">
      <c r="A23" s="39" t="s">
        <v>109</v>
      </c>
      <c r="B23" s="27">
        <v>21</v>
      </c>
      <c r="C23" s="50" t="str">
        <f>PESTLE!A13</f>
        <v xml:space="preserve">Увеличение доли миллениалов среди гостей отеля </v>
      </c>
      <c r="D23" s="27"/>
      <c r="E23" s="27"/>
      <c r="F23" s="27"/>
      <c r="G23" s="27"/>
      <c r="H23" s="27"/>
      <c r="I23" s="27"/>
      <c r="J23" s="60">
        <f t="shared" si="0"/>
        <v>0</v>
      </c>
      <c r="K23" s="61">
        <f t="shared" si="1"/>
        <v>0</v>
      </c>
      <c r="L23" s="33"/>
      <c r="M23" s="46"/>
    </row>
    <row r="24" spans="1:13" s="2" customFormat="1" ht="36.75" customHeight="1" x14ac:dyDescent="0.25">
      <c r="A24" s="39" t="s">
        <v>110</v>
      </c>
      <c r="B24" s="27">
        <v>22</v>
      </c>
      <c r="C24" s="58" t="str">
        <f>PESTLE!A14</f>
        <v>Активное использование социальных сетей</v>
      </c>
      <c r="D24" s="27"/>
      <c r="E24" s="27"/>
      <c r="F24" s="27"/>
      <c r="G24" s="27"/>
      <c r="H24" s="27"/>
      <c r="I24" s="27"/>
      <c r="J24" s="60">
        <f t="shared" si="0"/>
        <v>0</v>
      </c>
      <c r="K24" s="61">
        <f t="shared" si="1"/>
        <v>0</v>
      </c>
      <c r="L24" s="33"/>
      <c r="M24" s="46"/>
    </row>
    <row r="25" spans="1:13" s="2" customFormat="1" ht="36.75" customHeight="1" x14ac:dyDescent="0.25">
      <c r="A25" s="39" t="s">
        <v>111</v>
      </c>
      <c r="B25" s="27">
        <v>23</v>
      </c>
      <c r="C25" s="58" t="str">
        <f>PESTLE!A15</f>
        <v>Здоровый образ жизни</v>
      </c>
      <c r="D25" s="27"/>
      <c r="E25" s="27"/>
      <c r="F25" s="27"/>
      <c r="G25" s="27"/>
      <c r="H25" s="27"/>
      <c r="I25" s="27"/>
      <c r="J25" s="60">
        <f t="shared" si="0"/>
        <v>0</v>
      </c>
      <c r="K25" s="61">
        <f t="shared" si="1"/>
        <v>0</v>
      </c>
      <c r="L25" s="33"/>
      <c r="M25" s="46"/>
    </row>
    <row r="26" spans="1:13" s="2" customFormat="1" ht="36.75" customHeight="1" x14ac:dyDescent="0.25">
      <c r="A26" s="39" t="s">
        <v>112</v>
      </c>
      <c r="B26" s="27">
        <v>24</v>
      </c>
      <c r="C26" s="58">
        <f>PESTLE!A16</f>
        <v>0</v>
      </c>
      <c r="D26" s="27"/>
      <c r="E26" s="27"/>
      <c r="F26" s="27"/>
      <c r="G26" s="27"/>
      <c r="H26" s="27"/>
      <c r="I26" s="27"/>
      <c r="J26" s="60">
        <f t="shared" si="0"/>
        <v>0</v>
      </c>
      <c r="K26" s="61">
        <f t="shared" si="1"/>
        <v>0</v>
      </c>
      <c r="L26" s="55"/>
      <c r="M26" s="46"/>
    </row>
    <row r="27" spans="1:13" s="2" customFormat="1" ht="36.75" customHeight="1" x14ac:dyDescent="0.25">
      <c r="A27" s="39" t="s">
        <v>113</v>
      </c>
      <c r="B27" s="27">
        <v>25</v>
      </c>
      <c r="C27" s="50">
        <f>PESTLE!A17</f>
        <v>0</v>
      </c>
      <c r="D27" s="27"/>
      <c r="E27" s="27"/>
      <c r="F27" s="27"/>
      <c r="G27" s="27"/>
      <c r="H27" s="27"/>
      <c r="I27" s="27"/>
      <c r="J27" s="60">
        <f t="shared" si="0"/>
        <v>0</v>
      </c>
      <c r="K27" s="61">
        <f t="shared" si="1"/>
        <v>0</v>
      </c>
      <c r="L27" s="33"/>
      <c r="M27" s="46"/>
    </row>
    <row r="28" spans="1:13" s="2" customFormat="1" ht="36.75" customHeight="1" x14ac:dyDescent="0.25">
      <c r="A28" s="39" t="s">
        <v>114</v>
      </c>
      <c r="B28" s="27">
        <v>26</v>
      </c>
      <c r="C28" s="50">
        <f>PESTLE!A18</f>
        <v>0</v>
      </c>
      <c r="D28" s="27"/>
      <c r="E28" s="27"/>
      <c r="F28" s="27"/>
      <c r="G28" s="27"/>
      <c r="H28" s="27"/>
      <c r="I28" s="27"/>
      <c r="J28" s="60">
        <f t="shared" si="0"/>
        <v>0</v>
      </c>
      <c r="K28" s="61">
        <f t="shared" si="1"/>
        <v>0</v>
      </c>
      <c r="L28" s="33"/>
      <c r="M28" s="46"/>
    </row>
    <row r="29" spans="1:13" s="2" customFormat="1" ht="36.75" customHeight="1" x14ac:dyDescent="0.25">
      <c r="A29" s="39" t="s">
        <v>115</v>
      </c>
      <c r="B29" s="27">
        <v>27</v>
      </c>
      <c r="C29" s="50">
        <f>PESTLE!A19</f>
        <v>0</v>
      </c>
      <c r="D29" s="27"/>
      <c r="E29" s="27"/>
      <c r="F29" s="27"/>
      <c r="G29" s="27"/>
      <c r="H29" s="27"/>
      <c r="I29" s="27"/>
      <c r="J29" s="60">
        <f t="shared" si="0"/>
        <v>0</v>
      </c>
      <c r="K29" s="61">
        <f t="shared" si="1"/>
        <v>0</v>
      </c>
      <c r="L29" s="33"/>
      <c r="M29" s="46"/>
    </row>
    <row r="30" spans="1:13" s="2" customFormat="1" ht="36.75" customHeight="1" x14ac:dyDescent="0.25">
      <c r="A30" s="39" t="s">
        <v>116</v>
      </c>
      <c r="B30" s="27">
        <v>28</v>
      </c>
      <c r="C30" s="50">
        <f>PESTLE!A20</f>
        <v>0</v>
      </c>
      <c r="D30" s="27"/>
      <c r="E30" s="27"/>
      <c r="F30" s="27"/>
      <c r="G30" s="27"/>
      <c r="H30" s="27"/>
      <c r="I30" s="27"/>
      <c r="J30" s="60">
        <f t="shared" si="0"/>
        <v>0</v>
      </c>
      <c r="K30" s="61">
        <f t="shared" si="1"/>
        <v>0</v>
      </c>
      <c r="L30" s="34"/>
      <c r="M30" s="46"/>
    </row>
    <row r="31" spans="1:13" s="2" customFormat="1" ht="36.75" customHeight="1" x14ac:dyDescent="0.25">
      <c r="A31" s="39" t="s">
        <v>117</v>
      </c>
      <c r="B31" s="27">
        <v>29</v>
      </c>
      <c r="C31" s="50">
        <f>PESTLE!A21</f>
        <v>0</v>
      </c>
      <c r="D31" s="27"/>
      <c r="E31" s="27"/>
      <c r="F31" s="27"/>
      <c r="G31" s="27"/>
      <c r="H31" s="27"/>
      <c r="I31" s="27"/>
      <c r="J31" s="60">
        <f t="shared" si="0"/>
        <v>0</v>
      </c>
      <c r="K31" s="61">
        <f t="shared" si="1"/>
        <v>0</v>
      </c>
      <c r="L31" s="33"/>
      <c r="M31" s="33"/>
    </row>
    <row r="32" spans="1:13" s="2" customFormat="1" ht="36.75" customHeight="1" x14ac:dyDescent="0.25">
      <c r="A32" s="39" t="s">
        <v>118</v>
      </c>
      <c r="B32" s="27">
        <v>30</v>
      </c>
      <c r="C32" s="50">
        <f>PESTLE!A22</f>
        <v>0</v>
      </c>
      <c r="D32" s="27"/>
      <c r="E32" s="27"/>
      <c r="F32" s="27"/>
      <c r="G32" s="27"/>
      <c r="H32" s="27"/>
      <c r="I32" s="27"/>
      <c r="J32" s="60">
        <f t="shared" si="0"/>
        <v>0</v>
      </c>
      <c r="K32" s="61">
        <f t="shared" si="1"/>
        <v>0</v>
      </c>
      <c r="L32" s="35"/>
      <c r="M32" s="48"/>
    </row>
    <row r="33" spans="1:13" s="2" customFormat="1" ht="36.75" customHeight="1" x14ac:dyDescent="0.25">
      <c r="A33" s="40" t="s">
        <v>119</v>
      </c>
      <c r="B33" s="28">
        <v>31</v>
      </c>
      <c r="C33" s="51" t="str">
        <f>PESTLE!B13</f>
        <v>Распростронение мобильных технологий</v>
      </c>
      <c r="D33" s="28"/>
      <c r="E33" s="28"/>
      <c r="F33" s="28"/>
      <c r="G33" s="28"/>
      <c r="H33" s="28"/>
      <c r="I33" s="28"/>
      <c r="J33" s="60">
        <f t="shared" si="0"/>
        <v>0</v>
      </c>
      <c r="K33" s="61">
        <f t="shared" si="1"/>
        <v>0</v>
      </c>
      <c r="L33" s="33"/>
      <c r="M33" s="46"/>
    </row>
    <row r="34" spans="1:13" s="2" customFormat="1" ht="36.75" customHeight="1" x14ac:dyDescent="0.25">
      <c r="A34" s="40" t="s">
        <v>120</v>
      </c>
      <c r="B34" s="28">
        <v>32</v>
      </c>
      <c r="C34" s="51" t="str">
        <f>PESTLE!B14</f>
        <v>Распростронение облачных технологии</v>
      </c>
      <c r="D34" s="28"/>
      <c r="E34" s="28"/>
      <c r="F34" s="28"/>
      <c r="G34" s="28"/>
      <c r="H34" s="28"/>
      <c r="I34" s="28"/>
      <c r="J34" s="60">
        <f t="shared" si="0"/>
        <v>0</v>
      </c>
      <c r="K34" s="61">
        <f t="shared" si="1"/>
        <v>0</v>
      </c>
      <c r="L34" s="33"/>
      <c r="M34" s="46"/>
    </row>
    <row r="35" spans="1:13" s="2" customFormat="1" ht="36.75" customHeight="1" x14ac:dyDescent="0.25">
      <c r="A35" s="40" t="s">
        <v>121</v>
      </c>
      <c r="B35" s="28">
        <v>33</v>
      </c>
      <c r="C35" s="51" t="str">
        <f>PESTLE!B15</f>
        <v>Автоматизация и работизация</v>
      </c>
      <c r="D35" s="28"/>
      <c r="E35" s="28"/>
      <c r="F35" s="28"/>
      <c r="G35" s="28"/>
      <c r="H35" s="28"/>
      <c r="I35" s="28"/>
      <c r="J35" s="60">
        <f t="shared" ref="J35:J62" si="2">IF(COUNTA(E35:I35)=0,0,(SUM(E35:I35)/(COUNTA(E35:I35))))</f>
        <v>0</v>
      </c>
      <c r="K35" s="61">
        <f t="shared" si="1"/>
        <v>0</v>
      </c>
      <c r="L35" s="33"/>
      <c r="M35" s="46"/>
    </row>
    <row r="36" spans="1:13" s="2" customFormat="1" ht="36.75" customHeight="1" x14ac:dyDescent="0.25">
      <c r="A36" s="40" t="s">
        <v>122</v>
      </c>
      <c r="B36" s="28">
        <v>34</v>
      </c>
      <c r="C36" s="51">
        <f>PESTLE!B16</f>
        <v>0</v>
      </c>
      <c r="D36" s="28"/>
      <c r="E36" s="28"/>
      <c r="F36" s="28"/>
      <c r="G36" s="28"/>
      <c r="H36" s="28"/>
      <c r="I36" s="28"/>
      <c r="J36" s="60">
        <f t="shared" si="2"/>
        <v>0</v>
      </c>
      <c r="K36" s="61">
        <f t="shared" si="1"/>
        <v>0</v>
      </c>
      <c r="L36" s="33"/>
      <c r="M36" s="46"/>
    </row>
    <row r="37" spans="1:13" s="2" customFormat="1" ht="36.75" customHeight="1" x14ac:dyDescent="0.25">
      <c r="A37" s="40" t="s">
        <v>123</v>
      </c>
      <c r="B37" s="28">
        <v>35</v>
      </c>
      <c r="C37" s="51">
        <f>PESTLE!B17</f>
        <v>0</v>
      </c>
      <c r="D37" s="28"/>
      <c r="E37" s="28"/>
      <c r="F37" s="28"/>
      <c r="G37" s="28"/>
      <c r="H37" s="28"/>
      <c r="I37" s="28"/>
      <c r="J37" s="60">
        <f t="shared" si="2"/>
        <v>0</v>
      </c>
      <c r="K37" s="61">
        <f t="shared" si="1"/>
        <v>0</v>
      </c>
      <c r="L37" s="33"/>
      <c r="M37" s="46"/>
    </row>
    <row r="38" spans="1:13" s="2" customFormat="1" ht="36.75" customHeight="1" x14ac:dyDescent="0.25">
      <c r="A38" s="40" t="s">
        <v>124</v>
      </c>
      <c r="B38" s="28">
        <v>36</v>
      </c>
      <c r="C38" s="51">
        <f>PESTLE!B18</f>
        <v>0</v>
      </c>
      <c r="D38" s="28"/>
      <c r="E38" s="28"/>
      <c r="F38" s="28"/>
      <c r="G38" s="28"/>
      <c r="H38" s="28"/>
      <c r="I38" s="28"/>
      <c r="J38" s="60">
        <f t="shared" si="2"/>
        <v>0</v>
      </c>
      <c r="K38" s="61">
        <f t="shared" si="1"/>
        <v>0</v>
      </c>
      <c r="L38" s="33"/>
      <c r="M38" s="46"/>
    </row>
    <row r="39" spans="1:13" s="2" customFormat="1" ht="36.75" customHeight="1" x14ac:dyDescent="0.25">
      <c r="A39" s="40" t="s">
        <v>125</v>
      </c>
      <c r="B39" s="28">
        <v>37</v>
      </c>
      <c r="C39" s="51">
        <f>PESTLE!B19</f>
        <v>0</v>
      </c>
      <c r="D39" s="28"/>
      <c r="E39" s="28"/>
      <c r="F39" s="28"/>
      <c r="G39" s="28"/>
      <c r="H39" s="28"/>
      <c r="I39" s="28"/>
      <c r="J39" s="60">
        <f t="shared" si="2"/>
        <v>0</v>
      </c>
      <c r="K39" s="61">
        <f t="shared" si="1"/>
        <v>0</v>
      </c>
      <c r="L39" s="33"/>
      <c r="M39" s="46"/>
    </row>
    <row r="40" spans="1:13" s="2" customFormat="1" ht="36.75" customHeight="1" x14ac:dyDescent="0.25">
      <c r="A40" s="40" t="s">
        <v>126</v>
      </c>
      <c r="B40" s="28">
        <v>38</v>
      </c>
      <c r="C40" s="51">
        <f>PESTLE!B20</f>
        <v>0</v>
      </c>
      <c r="D40" s="28"/>
      <c r="E40" s="28"/>
      <c r="F40" s="28"/>
      <c r="G40" s="28"/>
      <c r="H40" s="28"/>
      <c r="I40" s="28"/>
      <c r="J40" s="60">
        <f t="shared" si="2"/>
        <v>0</v>
      </c>
      <c r="K40" s="61">
        <f t="shared" si="1"/>
        <v>0</v>
      </c>
      <c r="L40" s="34"/>
      <c r="M40" s="46"/>
    </row>
    <row r="41" spans="1:13" s="2" customFormat="1" ht="36.75" customHeight="1" x14ac:dyDescent="0.25">
      <c r="A41" s="40" t="s">
        <v>127</v>
      </c>
      <c r="B41" s="28">
        <v>39</v>
      </c>
      <c r="C41" s="51">
        <f>PESTLE!B21</f>
        <v>0</v>
      </c>
      <c r="D41" s="28"/>
      <c r="E41" s="28"/>
      <c r="F41" s="28"/>
      <c r="G41" s="28"/>
      <c r="H41" s="28"/>
      <c r="I41" s="28"/>
      <c r="J41" s="60">
        <f t="shared" si="2"/>
        <v>0</v>
      </c>
      <c r="K41" s="61">
        <f t="shared" si="1"/>
        <v>0</v>
      </c>
      <c r="L41" s="33"/>
      <c r="M41" s="33"/>
    </row>
    <row r="42" spans="1:13" s="2" customFormat="1" ht="36.75" customHeight="1" x14ac:dyDescent="0.25">
      <c r="A42" s="40" t="s">
        <v>128</v>
      </c>
      <c r="B42" s="28">
        <v>40</v>
      </c>
      <c r="C42" s="51">
        <f>PESTLE!B22</f>
        <v>0</v>
      </c>
      <c r="D42" s="28"/>
      <c r="E42" s="28"/>
      <c r="F42" s="28"/>
      <c r="G42" s="28"/>
      <c r="H42" s="28"/>
      <c r="I42" s="28"/>
      <c r="J42" s="60">
        <f t="shared" si="2"/>
        <v>0</v>
      </c>
      <c r="K42" s="61">
        <f t="shared" si="1"/>
        <v>0</v>
      </c>
      <c r="L42" s="35"/>
      <c r="M42" s="48"/>
    </row>
    <row r="43" spans="1:13" s="2" customFormat="1" ht="36.75" customHeight="1" x14ac:dyDescent="0.25">
      <c r="A43" s="41" t="s">
        <v>129</v>
      </c>
      <c r="B43" s="29">
        <v>41</v>
      </c>
      <c r="C43" s="57" t="str">
        <f>PESTLE!A24</f>
        <v>Изменение САНПИНов</v>
      </c>
      <c r="D43" s="29"/>
      <c r="E43" s="29"/>
      <c r="F43" s="29"/>
      <c r="G43" s="29"/>
      <c r="H43" s="29"/>
      <c r="I43" s="29"/>
      <c r="J43" s="60">
        <f t="shared" si="2"/>
        <v>0</v>
      </c>
      <c r="K43" s="61">
        <f t="shared" si="1"/>
        <v>0</v>
      </c>
      <c r="L43" s="33"/>
      <c r="M43" s="46"/>
    </row>
    <row r="44" spans="1:13" s="2" customFormat="1" ht="36.75" customHeight="1" x14ac:dyDescent="0.25">
      <c r="A44" s="41" t="s">
        <v>130</v>
      </c>
      <c r="B44" s="29">
        <v>42</v>
      </c>
      <c r="C44" s="57" t="str">
        <f>PESTLE!A25</f>
        <v xml:space="preserve">Закон о защите персональных данных </v>
      </c>
      <c r="D44" s="29"/>
      <c r="E44" s="29"/>
      <c r="F44" s="29"/>
      <c r="G44" s="29"/>
      <c r="H44" s="29"/>
      <c r="I44" s="29"/>
      <c r="J44" s="60">
        <f t="shared" si="2"/>
        <v>0</v>
      </c>
      <c r="K44" s="61">
        <f t="shared" si="1"/>
        <v>0</v>
      </c>
      <c r="L44" s="33"/>
      <c r="M44" s="46"/>
    </row>
    <row r="45" spans="1:13" s="2" customFormat="1" ht="36.75" customHeight="1" x14ac:dyDescent="0.25">
      <c r="A45" s="41" t="s">
        <v>131</v>
      </c>
      <c r="B45" s="29">
        <v>43</v>
      </c>
      <c r="C45" s="52" t="str">
        <f>PESTLE!A26</f>
        <v>Ограничения по передвижению в связи с коронавирусом</v>
      </c>
      <c r="D45" s="29"/>
      <c r="E45" s="29"/>
      <c r="F45" s="29"/>
      <c r="G45" s="29"/>
      <c r="H45" s="29"/>
      <c r="I45" s="29"/>
      <c r="J45" s="60">
        <f t="shared" si="2"/>
        <v>0</v>
      </c>
      <c r="K45" s="61">
        <f t="shared" si="1"/>
        <v>0</v>
      </c>
      <c r="L45" s="33"/>
      <c r="M45" s="46"/>
    </row>
    <row r="46" spans="1:13" s="2" customFormat="1" ht="36.75" customHeight="1" x14ac:dyDescent="0.25">
      <c r="A46" s="41" t="s">
        <v>132</v>
      </c>
      <c r="B46" s="29">
        <v>44</v>
      </c>
      <c r="C46" s="52" t="str">
        <f>PESTLE!A27</f>
        <v>введение курортного сбора</v>
      </c>
      <c r="D46" s="29"/>
      <c r="E46" s="29"/>
      <c r="F46" s="29"/>
      <c r="G46" s="29"/>
      <c r="H46" s="29"/>
      <c r="I46" s="29"/>
      <c r="J46" s="60">
        <f t="shared" si="2"/>
        <v>0</v>
      </c>
      <c r="K46" s="61">
        <f t="shared" si="1"/>
        <v>0</v>
      </c>
      <c r="L46" s="33"/>
      <c r="M46" s="46"/>
    </row>
    <row r="47" spans="1:13" s="2" customFormat="1" ht="36.75" customHeight="1" x14ac:dyDescent="0.25">
      <c r="A47" s="41" t="s">
        <v>133</v>
      </c>
      <c r="B47" s="29">
        <v>45</v>
      </c>
      <c r="C47" s="57" t="str">
        <f>PESTLE!A28</f>
        <v>увеличение НДС</v>
      </c>
      <c r="D47" s="29"/>
      <c r="E47" s="29"/>
      <c r="F47" s="29"/>
      <c r="G47" s="29"/>
      <c r="H47" s="29"/>
      <c r="I47" s="29"/>
      <c r="J47" s="60">
        <f t="shared" si="2"/>
        <v>0</v>
      </c>
      <c r="K47" s="61">
        <f t="shared" si="1"/>
        <v>0</v>
      </c>
      <c r="L47" s="33"/>
      <c r="M47" s="46"/>
    </row>
    <row r="48" spans="1:13" s="2" customFormat="1" ht="36.75" customHeight="1" x14ac:dyDescent="0.25">
      <c r="A48" s="41" t="s">
        <v>134</v>
      </c>
      <c r="B48" s="29">
        <v>46</v>
      </c>
      <c r="C48" s="57" t="str">
        <f>PESTLE!A29</f>
        <v>повторное введение карантина</v>
      </c>
      <c r="D48" s="29"/>
      <c r="E48" s="29"/>
      <c r="F48" s="29"/>
      <c r="G48" s="29"/>
      <c r="H48" s="29"/>
      <c r="I48" s="29"/>
      <c r="J48" s="60">
        <f t="shared" si="2"/>
        <v>0</v>
      </c>
      <c r="K48" s="61">
        <f t="shared" si="1"/>
        <v>0</v>
      </c>
      <c r="L48" s="33"/>
      <c r="M48" s="46"/>
    </row>
    <row r="49" spans="1:13" s="2" customFormat="1" ht="36.75" customHeight="1" x14ac:dyDescent="0.25">
      <c r="A49" s="41" t="s">
        <v>135</v>
      </c>
      <c r="B49" s="29">
        <v>47</v>
      </c>
      <c r="C49" s="57" t="s">
        <v>90</v>
      </c>
      <c r="D49" s="29"/>
      <c r="E49" s="29"/>
      <c r="F49" s="29"/>
      <c r="G49" s="29"/>
      <c r="H49" s="29"/>
      <c r="I49" s="29"/>
      <c r="J49" s="60">
        <f t="shared" si="2"/>
        <v>0</v>
      </c>
      <c r="K49" s="61">
        <f t="shared" si="1"/>
        <v>0</v>
      </c>
      <c r="L49" s="33"/>
      <c r="M49" s="46"/>
    </row>
    <row r="50" spans="1:13" s="2" customFormat="1" ht="36.75" customHeight="1" x14ac:dyDescent="0.25">
      <c r="A50" s="41" t="s">
        <v>136</v>
      </c>
      <c r="B50" s="29">
        <v>48</v>
      </c>
      <c r="C50" s="52">
        <f>PESTLE!A31</f>
        <v>0</v>
      </c>
      <c r="D50" s="29"/>
      <c r="E50" s="29"/>
      <c r="F50" s="29"/>
      <c r="G50" s="29"/>
      <c r="H50" s="29"/>
      <c r="I50" s="29"/>
      <c r="J50" s="60">
        <f t="shared" si="2"/>
        <v>0</v>
      </c>
      <c r="K50" s="61">
        <f t="shared" si="1"/>
        <v>0</v>
      </c>
      <c r="L50" s="34"/>
      <c r="M50" s="46"/>
    </row>
    <row r="51" spans="1:13" s="2" customFormat="1" ht="36.75" customHeight="1" x14ac:dyDescent="0.25">
      <c r="A51" s="41" t="s">
        <v>137</v>
      </c>
      <c r="B51" s="29">
        <v>49</v>
      </c>
      <c r="C51" s="52">
        <f>PESTLE!A32</f>
        <v>0</v>
      </c>
      <c r="D51" s="29"/>
      <c r="E51" s="29"/>
      <c r="F51" s="29"/>
      <c r="G51" s="29"/>
      <c r="H51" s="29"/>
      <c r="I51" s="29"/>
      <c r="J51" s="60">
        <f t="shared" si="2"/>
        <v>0</v>
      </c>
      <c r="K51" s="61">
        <f t="shared" si="1"/>
        <v>0</v>
      </c>
      <c r="L51" s="33"/>
      <c r="M51" s="33"/>
    </row>
    <row r="52" spans="1:13" s="2" customFormat="1" ht="36.75" customHeight="1" x14ac:dyDescent="0.25">
      <c r="A52" s="41" t="s">
        <v>138</v>
      </c>
      <c r="B52" s="29">
        <v>50</v>
      </c>
      <c r="C52" s="52">
        <f>PESTLE!A33</f>
        <v>0</v>
      </c>
      <c r="D52" s="29"/>
      <c r="E52" s="29"/>
      <c r="F52" s="29"/>
      <c r="G52" s="29"/>
      <c r="H52" s="29"/>
      <c r="I52" s="29"/>
      <c r="J52" s="60">
        <f t="shared" si="2"/>
        <v>0</v>
      </c>
      <c r="K52" s="61">
        <f t="shared" si="1"/>
        <v>0</v>
      </c>
      <c r="L52" s="35"/>
      <c r="M52" s="46"/>
    </row>
    <row r="53" spans="1:13" s="2" customFormat="1" ht="36.75" customHeight="1" x14ac:dyDescent="0.25">
      <c r="A53" s="42" t="s">
        <v>139</v>
      </c>
      <c r="B53" s="30">
        <v>51</v>
      </c>
      <c r="C53" s="53" t="str">
        <f>PESTLE!B24</f>
        <v>требования к очистке воды</v>
      </c>
      <c r="D53" s="30"/>
      <c r="E53" s="30"/>
      <c r="F53" s="30"/>
      <c r="G53" s="30"/>
      <c r="H53" s="30"/>
      <c r="I53" s="30"/>
      <c r="J53" s="60">
        <f t="shared" si="2"/>
        <v>0</v>
      </c>
      <c r="K53" s="61">
        <f t="shared" si="1"/>
        <v>0</v>
      </c>
      <c r="L53" s="33"/>
      <c r="M53" s="46"/>
    </row>
    <row r="54" spans="1:13" s="2" customFormat="1" ht="36.75" customHeight="1" x14ac:dyDescent="0.25">
      <c r="A54" s="42" t="s">
        <v>140</v>
      </c>
      <c r="B54" s="30">
        <v>52</v>
      </c>
      <c r="C54" s="53" t="str">
        <f>PESTLE!B25</f>
        <v>тренд использования экологически чистых материалов</v>
      </c>
      <c r="D54" s="30"/>
      <c r="E54" s="30"/>
      <c r="F54" s="30"/>
      <c r="G54" s="30"/>
      <c r="H54" s="30"/>
      <c r="I54" s="30"/>
      <c r="J54" s="60">
        <f t="shared" si="2"/>
        <v>0</v>
      </c>
      <c r="K54" s="61">
        <f t="shared" si="1"/>
        <v>0</v>
      </c>
      <c r="L54" s="33"/>
      <c r="M54" s="46"/>
    </row>
    <row r="55" spans="1:13" s="2" customFormat="1" ht="36.75" customHeight="1" x14ac:dyDescent="0.25">
      <c r="A55" s="42" t="s">
        <v>141</v>
      </c>
      <c r="B55" s="30">
        <v>53</v>
      </c>
      <c r="C55" s="53" t="str">
        <f>PESTLE!B26</f>
        <v>раздельный сбор мусора</v>
      </c>
      <c r="D55" s="30"/>
      <c r="E55" s="30"/>
      <c r="F55" s="30"/>
      <c r="G55" s="30"/>
      <c r="H55" s="30"/>
      <c r="I55" s="30"/>
      <c r="J55" s="60">
        <f t="shared" si="2"/>
        <v>0</v>
      </c>
      <c r="K55" s="61">
        <f t="shared" si="1"/>
        <v>0</v>
      </c>
      <c r="L55" s="33"/>
      <c r="M55" s="46"/>
    </row>
    <row r="56" spans="1:13" s="2" customFormat="1" ht="36.75" customHeight="1" x14ac:dyDescent="0.25">
      <c r="A56" s="42" t="s">
        <v>142</v>
      </c>
      <c r="B56" s="30">
        <v>54</v>
      </c>
      <c r="C56" s="53">
        <f>PESTLE!B27</f>
        <v>0</v>
      </c>
      <c r="D56" s="30"/>
      <c r="E56" s="30"/>
      <c r="F56" s="30"/>
      <c r="G56" s="30"/>
      <c r="H56" s="30"/>
      <c r="I56" s="30"/>
      <c r="J56" s="60">
        <f t="shared" si="2"/>
        <v>0</v>
      </c>
      <c r="K56" s="61">
        <f t="shared" si="1"/>
        <v>0</v>
      </c>
      <c r="L56" s="33"/>
      <c r="M56" s="46"/>
    </row>
    <row r="57" spans="1:13" s="2" customFormat="1" ht="36.75" customHeight="1" x14ac:dyDescent="0.25">
      <c r="A57" s="42" t="s">
        <v>143</v>
      </c>
      <c r="B57" s="30">
        <v>55</v>
      </c>
      <c r="C57" s="53">
        <f>PESTLE!B28</f>
        <v>0</v>
      </c>
      <c r="D57" s="30"/>
      <c r="E57" s="30"/>
      <c r="F57" s="30"/>
      <c r="G57" s="30"/>
      <c r="H57" s="30"/>
      <c r="I57" s="30"/>
      <c r="J57" s="60">
        <f t="shared" si="2"/>
        <v>0</v>
      </c>
      <c r="K57" s="61">
        <f t="shared" si="1"/>
        <v>0</v>
      </c>
      <c r="L57" s="33"/>
      <c r="M57" s="46"/>
    </row>
    <row r="58" spans="1:13" s="2" customFormat="1" ht="36.75" customHeight="1" x14ac:dyDescent="0.25">
      <c r="A58" s="42" t="s">
        <v>144</v>
      </c>
      <c r="B58" s="30">
        <v>56</v>
      </c>
      <c r="C58" s="53">
        <f>PESTLE!B29</f>
        <v>0</v>
      </c>
      <c r="D58" s="30"/>
      <c r="E58" s="30"/>
      <c r="F58" s="30"/>
      <c r="G58" s="30"/>
      <c r="H58" s="30"/>
      <c r="I58" s="30"/>
      <c r="J58" s="60">
        <f t="shared" si="2"/>
        <v>0</v>
      </c>
      <c r="K58" s="61">
        <f t="shared" si="1"/>
        <v>0</v>
      </c>
      <c r="L58" s="33"/>
      <c r="M58" s="46"/>
    </row>
    <row r="59" spans="1:13" s="2" customFormat="1" ht="36.75" customHeight="1" x14ac:dyDescent="0.25">
      <c r="A59" s="42" t="s">
        <v>145</v>
      </c>
      <c r="B59" s="30">
        <v>57</v>
      </c>
      <c r="C59" s="53">
        <f>PESTLE!B30</f>
        <v>0</v>
      </c>
      <c r="D59" s="30"/>
      <c r="E59" s="30"/>
      <c r="F59" s="30"/>
      <c r="G59" s="30"/>
      <c r="H59" s="30"/>
      <c r="I59" s="30"/>
      <c r="J59" s="60">
        <f t="shared" si="2"/>
        <v>0</v>
      </c>
      <c r="K59" s="61">
        <f t="shared" si="1"/>
        <v>0</v>
      </c>
      <c r="L59" s="33"/>
      <c r="M59" s="46"/>
    </row>
    <row r="60" spans="1:13" s="2" customFormat="1" ht="36.75" customHeight="1" x14ac:dyDescent="0.25">
      <c r="A60" s="42" t="s">
        <v>146</v>
      </c>
      <c r="B60" s="30">
        <v>58</v>
      </c>
      <c r="C60" s="53">
        <f>PESTLE!B31</f>
        <v>0</v>
      </c>
      <c r="D60" s="30"/>
      <c r="E60" s="30"/>
      <c r="F60" s="30"/>
      <c r="G60" s="30"/>
      <c r="H60" s="30"/>
      <c r="I60" s="30"/>
      <c r="J60" s="60">
        <f t="shared" si="2"/>
        <v>0</v>
      </c>
      <c r="K60" s="61">
        <f t="shared" si="1"/>
        <v>0</v>
      </c>
      <c r="L60" s="34"/>
      <c r="M60" s="46"/>
    </row>
    <row r="61" spans="1:13" s="2" customFormat="1" ht="36.75" customHeight="1" x14ac:dyDescent="0.25">
      <c r="A61" s="42" t="s">
        <v>147</v>
      </c>
      <c r="B61" s="30">
        <v>59</v>
      </c>
      <c r="C61" s="53">
        <f>PESTLE!B32</f>
        <v>0</v>
      </c>
      <c r="D61" s="30"/>
      <c r="E61" s="30"/>
      <c r="F61" s="30"/>
      <c r="G61" s="30"/>
      <c r="H61" s="30"/>
      <c r="I61" s="30"/>
      <c r="J61" s="60">
        <f t="shared" si="2"/>
        <v>0</v>
      </c>
      <c r="K61" s="61">
        <f t="shared" si="1"/>
        <v>0</v>
      </c>
      <c r="L61" s="33"/>
      <c r="M61" s="33"/>
    </row>
    <row r="62" spans="1:13" s="2" customFormat="1" ht="36.75" customHeight="1" x14ac:dyDescent="0.25">
      <c r="A62" s="42" t="s">
        <v>148</v>
      </c>
      <c r="B62" s="30">
        <v>60</v>
      </c>
      <c r="C62" s="53">
        <f>PESTLE!B33</f>
        <v>0</v>
      </c>
      <c r="D62" s="30"/>
      <c r="E62" s="30"/>
      <c r="F62" s="30"/>
      <c r="G62" s="30"/>
      <c r="H62" s="30"/>
      <c r="I62" s="30"/>
      <c r="J62" s="60">
        <f t="shared" si="2"/>
        <v>0</v>
      </c>
      <c r="K62" s="61">
        <f t="shared" si="1"/>
        <v>0</v>
      </c>
      <c r="L62" s="35"/>
      <c r="M62" s="48"/>
    </row>
    <row r="63" spans="1:13" ht="27" customHeight="1" x14ac:dyDescent="0.25">
      <c r="A63" s="5"/>
      <c r="B63" s="31"/>
      <c r="C63" s="6"/>
      <c r="D63" s="6">
        <f>SUM(D3:D62)</f>
        <v>0</v>
      </c>
      <c r="E63" s="31"/>
      <c r="F63" s="31"/>
      <c r="G63" s="31"/>
      <c r="H63" s="31"/>
      <c r="I63" s="31"/>
      <c r="J63" s="62">
        <f>SUM(J3:J62)</f>
        <v>0</v>
      </c>
      <c r="K63" s="63"/>
      <c r="L63" s="4"/>
      <c r="M63" s="4"/>
    </row>
    <row r="64" spans="1:13" x14ac:dyDescent="0.25">
      <c r="K64" s="43"/>
    </row>
  </sheetData>
  <mergeCells count="1">
    <mergeCell ref="E1:I1"/>
  </mergeCells>
  <phoneticPr fontId="2" type="noConversion"/>
  <conditionalFormatting sqref="K3:K62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{0281CF47-C03C-44DA-B40F-664520ADB8A2}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31" fitToHeight="2" orientation="portrait" r:id="rId1"/>
  <headerFooter>
    <oddHeader>&amp;L&amp;"Arial Narrow,полужирный"&amp;K0070C0&amp;G
Импульс для эффективных продаж в отеле! &amp;C&amp;"Arial Narrow,полужирный"&amp;16&amp;K0070C0Оценка факторов</oddHeader>
    <oddFooter>&amp;R&amp;K0070C0&amp;P из &amp;N</oddFooter>
  </headerFooter>
  <rowBreaks count="1" manualBreakCount="1">
    <brk id="32" max="12" man="1"/>
  </rowBreaks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81CF47-C03C-44DA-B40F-664520ADB8A2}">
            <x14:dataBar minLength="0" maxLength="100" negativeBarColorSameAsPositive="1" axisPosition="none">
              <x14:cfvo type="min"/>
              <x14:cfvo type="max"/>
            </x14:dataBar>
          </x14:cfRule>
          <xm:sqref>K3:K62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F844-64EC-4DD3-8D9F-6D84EA73DB6C}">
  <sheetPr>
    <pageSetUpPr fitToPage="1"/>
  </sheetPr>
  <dimension ref="A1:M64"/>
  <sheetViews>
    <sheetView view="pageLayout" zoomScale="30" zoomScaleNormal="90" zoomScaleSheetLayoutView="90" zoomScalePageLayoutView="30" workbookViewId="0">
      <selection activeCell="P45" sqref="P45"/>
    </sheetView>
  </sheetViews>
  <sheetFormatPr defaultRowHeight="15.75" x14ac:dyDescent="0.25"/>
  <cols>
    <col min="1" max="1" width="33.1640625" style="1" customWidth="1"/>
    <col min="2" max="2" width="7.6640625" style="24" customWidth="1"/>
    <col min="3" max="3" width="55.83203125" style="1" customWidth="1"/>
    <col min="4" max="4" width="14.6640625" style="24" customWidth="1"/>
    <col min="5" max="9" width="10.6640625" style="24" customWidth="1"/>
    <col min="10" max="10" width="15.5" style="24" customWidth="1"/>
    <col min="11" max="11" width="16" style="24" customWidth="1"/>
    <col min="12" max="12" width="75.83203125" style="1" customWidth="1"/>
    <col min="13" max="13" width="77.83203125" style="1" customWidth="1"/>
    <col min="14" max="14" width="92.5" style="1" customWidth="1"/>
    <col min="15" max="16384" width="9.33203125" style="1"/>
  </cols>
  <sheetData>
    <row r="1" spans="1:13" ht="43.5" customHeight="1" x14ac:dyDescent="0.25">
      <c r="D1" s="64"/>
      <c r="E1" s="65" t="s">
        <v>30</v>
      </c>
      <c r="F1" s="65"/>
      <c r="G1" s="65"/>
      <c r="H1" s="65"/>
      <c r="I1" s="65"/>
    </row>
    <row r="2" spans="1:13" ht="96" customHeight="1" x14ac:dyDescent="0.25">
      <c r="A2" s="44" t="s">
        <v>47</v>
      </c>
      <c r="B2" s="44" t="s">
        <v>165</v>
      </c>
      <c r="C2" s="44" t="s">
        <v>15</v>
      </c>
      <c r="D2" s="44" t="s">
        <v>164</v>
      </c>
      <c r="E2" s="44" t="s">
        <v>36</v>
      </c>
      <c r="F2" s="44" t="s">
        <v>37</v>
      </c>
      <c r="G2" s="44" t="s">
        <v>38</v>
      </c>
      <c r="H2" s="44" t="s">
        <v>39</v>
      </c>
      <c r="I2" s="44" t="s">
        <v>40</v>
      </c>
      <c r="J2" s="44" t="s">
        <v>163</v>
      </c>
      <c r="K2" s="44" t="s">
        <v>46</v>
      </c>
      <c r="L2" s="44" t="s">
        <v>51</v>
      </c>
      <c r="M2" s="44" t="s">
        <v>52</v>
      </c>
    </row>
    <row r="3" spans="1:13" s="2" customFormat="1" ht="40.5" customHeight="1" x14ac:dyDescent="0.25">
      <c r="A3" s="37" t="s">
        <v>58</v>
      </c>
      <c r="B3" s="25">
        <v>1</v>
      </c>
      <c r="C3" s="59" t="str">
        <f>PESTLE!A2</f>
        <v>Расширение санкций против России</v>
      </c>
      <c r="D3" s="25">
        <v>2</v>
      </c>
      <c r="E3" s="25">
        <v>4</v>
      </c>
      <c r="F3" s="25">
        <v>3</v>
      </c>
      <c r="G3" s="25">
        <v>4</v>
      </c>
      <c r="H3" s="25">
        <v>3</v>
      </c>
      <c r="I3" s="25">
        <v>5</v>
      </c>
      <c r="J3" s="32">
        <f t="shared" ref="J3:J62" si="0">IF(COUNTA(E3:I3)=0,0,(SUM(E3:I3)/(COUNTA(E3:I3))))</f>
        <v>3.8</v>
      </c>
      <c r="K3" s="61">
        <f>IF( J3=0,0,(J3*(D3/$D$63)))</f>
        <v>0.12666666666666665</v>
      </c>
      <c r="L3" s="3" t="s">
        <v>53</v>
      </c>
      <c r="M3" s="46" t="s">
        <v>6</v>
      </c>
    </row>
    <row r="4" spans="1:13" s="2" customFormat="1" ht="40.5" customHeight="1" x14ac:dyDescent="0.25">
      <c r="A4" s="37" t="s">
        <v>59</v>
      </c>
      <c r="B4" s="25">
        <v>2</v>
      </c>
      <c r="C4" s="59" t="str">
        <f>PESTLE!A3</f>
        <v>Отмена/упрощение визового режима</v>
      </c>
      <c r="D4" s="25">
        <v>1</v>
      </c>
      <c r="E4" s="25">
        <v>5</v>
      </c>
      <c r="F4" s="25">
        <v>5</v>
      </c>
      <c r="G4" s="25">
        <v>5</v>
      </c>
      <c r="H4" s="25">
        <v>5</v>
      </c>
      <c r="I4" s="25">
        <v>5</v>
      </c>
      <c r="J4" s="32">
        <f t="shared" si="0"/>
        <v>5</v>
      </c>
      <c r="K4" s="61">
        <f t="shared" ref="K4:K62" si="1">IF( J4=0,0,(J4*(D4/$D$63)))</f>
        <v>8.3333333333333329E-2</v>
      </c>
      <c r="L4" s="33" t="s">
        <v>68</v>
      </c>
      <c r="M4" s="46" t="s">
        <v>69</v>
      </c>
    </row>
    <row r="5" spans="1:13" s="2" customFormat="1" ht="40.5" customHeight="1" x14ac:dyDescent="0.25">
      <c r="A5" s="37" t="s">
        <v>60</v>
      </c>
      <c r="B5" s="25">
        <v>3</v>
      </c>
      <c r="C5" s="45" t="str">
        <f>PESTLE!A4</f>
        <v>политическая нестабильность в регионе</v>
      </c>
      <c r="D5" s="25">
        <v>1</v>
      </c>
      <c r="E5" s="25">
        <v>4</v>
      </c>
      <c r="F5" s="25">
        <v>5</v>
      </c>
      <c r="G5" s="25">
        <v>3</v>
      </c>
      <c r="H5" s="25">
        <v>5</v>
      </c>
      <c r="I5" s="25">
        <v>4</v>
      </c>
      <c r="J5" s="32">
        <f t="shared" si="0"/>
        <v>4.2</v>
      </c>
      <c r="K5" s="61">
        <f t="shared" si="1"/>
        <v>7.0000000000000007E-2</v>
      </c>
      <c r="L5" s="33" t="s">
        <v>42</v>
      </c>
      <c r="M5" s="46" t="s">
        <v>67</v>
      </c>
    </row>
    <row r="6" spans="1:13" s="2" customFormat="1" ht="40.5" customHeight="1" x14ac:dyDescent="0.25">
      <c r="A6" s="37" t="s">
        <v>61</v>
      </c>
      <c r="B6" s="25">
        <v>4</v>
      </c>
      <c r="C6" s="45" t="str">
        <f>PESTLE!A5</f>
        <v>отказ Европы от проекта Северный поток</v>
      </c>
      <c r="D6" s="25">
        <v>2</v>
      </c>
      <c r="E6" s="25">
        <v>2</v>
      </c>
      <c r="F6" s="25">
        <v>2</v>
      </c>
      <c r="G6" s="25">
        <v>2</v>
      </c>
      <c r="H6" s="25"/>
      <c r="I6" s="25"/>
      <c r="J6" s="32">
        <f t="shared" si="0"/>
        <v>2</v>
      </c>
      <c r="K6" s="61">
        <f t="shared" si="1"/>
        <v>6.6666666666666666E-2</v>
      </c>
      <c r="L6" s="47" t="s">
        <v>66</v>
      </c>
      <c r="M6" s="46" t="s">
        <v>5</v>
      </c>
    </row>
    <row r="7" spans="1:13" s="2" customFormat="1" ht="40.5" customHeight="1" x14ac:dyDescent="0.25">
      <c r="A7" s="37" t="s">
        <v>62</v>
      </c>
      <c r="B7" s="25">
        <v>5</v>
      </c>
      <c r="C7" s="45" t="str">
        <f>PESTLE!A6</f>
        <v>Местные выборы</v>
      </c>
      <c r="D7" s="25">
        <v>1</v>
      </c>
      <c r="E7" s="25">
        <v>1</v>
      </c>
      <c r="F7" s="25">
        <v>1</v>
      </c>
      <c r="G7" s="25">
        <v>1</v>
      </c>
      <c r="H7" s="25">
        <v>1</v>
      </c>
      <c r="I7" s="25">
        <v>2</v>
      </c>
      <c r="J7" s="32">
        <f t="shared" si="0"/>
        <v>1.2</v>
      </c>
      <c r="K7" s="61">
        <f t="shared" si="1"/>
        <v>0.02</v>
      </c>
      <c r="L7" s="33"/>
      <c r="M7" s="46"/>
    </row>
    <row r="8" spans="1:13" s="2" customFormat="1" ht="40.5" customHeight="1" x14ac:dyDescent="0.25">
      <c r="A8" s="37" t="s">
        <v>63</v>
      </c>
      <c r="B8" s="25">
        <v>6</v>
      </c>
      <c r="C8" s="45" t="str">
        <f>PESTLE!A7</f>
        <v>напряженные отношения с США</v>
      </c>
      <c r="D8" s="25">
        <v>2</v>
      </c>
      <c r="E8" s="25">
        <v>1</v>
      </c>
      <c r="F8" s="25">
        <v>1</v>
      </c>
      <c r="G8" s="25"/>
      <c r="H8" s="25">
        <v>2</v>
      </c>
      <c r="I8" s="25"/>
      <c r="J8" s="32">
        <f t="shared" si="0"/>
        <v>1.3333333333333333</v>
      </c>
      <c r="K8" s="61">
        <f t="shared" si="1"/>
        <v>4.4444444444444439E-2</v>
      </c>
      <c r="L8" s="33" t="s">
        <v>149</v>
      </c>
      <c r="M8" s="46" t="s">
        <v>72</v>
      </c>
    </row>
    <row r="9" spans="1:13" s="2" customFormat="1" ht="40.5" customHeight="1" x14ac:dyDescent="0.25">
      <c r="A9" s="37" t="s">
        <v>64</v>
      </c>
      <c r="B9" s="25">
        <v>7</v>
      </c>
      <c r="C9" s="45" t="str">
        <f>PESTLE!A8</f>
        <v>напряженные отношения с Европой</v>
      </c>
      <c r="D9" s="25">
        <v>1</v>
      </c>
      <c r="E9" s="25">
        <v>3</v>
      </c>
      <c r="F9" s="25">
        <v>2</v>
      </c>
      <c r="G9" s="25">
        <v>3</v>
      </c>
      <c r="H9" s="25">
        <v>2</v>
      </c>
      <c r="I9" s="25">
        <v>1</v>
      </c>
      <c r="J9" s="32">
        <f t="shared" si="0"/>
        <v>2.2000000000000002</v>
      </c>
      <c r="K9" s="61">
        <f t="shared" si="1"/>
        <v>3.6666666666666667E-2</v>
      </c>
      <c r="L9" s="33" t="s">
        <v>71</v>
      </c>
      <c r="M9" s="46" t="s">
        <v>5</v>
      </c>
    </row>
    <row r="10" spans="1:13" s="2" customFormat="1" ht="40.5" customHeight="1" x14ac:dyDescent="0.25">
      <c r="A10" s="37" t="s">
        <v>65</v>
      </c>
      <c r="B10" s="25">
        <v>8</v>
      </c>
      <c r="C10" s="45">
        <f>PESTLE!A9</f>
        <v>0</v>
      </c>
      <c r="D10" s="25"/>
      <c r="E10" s="25"/>
      <c r="F10" s="25"/>
      <c r="G10" s="25"/>
      <c r="H10" s="25"/>
      <c r="I10" s="25"/>
      <c r="J10" s="32">
        <f t="shared" si="0"/>
        <v>0</v>
      </c>
      <c r="K10" s="61">
        <f t="shared" si="1"/>
        <v>0</v>
      </c>
      <c r="L10" s="33"/>
      <c r="M10" s="46"/>
    </row>
    <row r="11" spans="1:13" s="2" customFormat="1" ht="40.5" customHeight="1" x14ac:dyDescent="0.25">
      <c r="A11" s="37" t="s">
        <v>97</v>
      </c>
      <c r="B11" s="25">
        <v>9</v>
      </c>
      <c r="C11" s="45">
        <f>PESTLE!A10</f>
        <v>0</v>
      </c>
      <c r="D11" s="25"/>
      <c r="E11" s="25"/>
      <c r="F11" s="25"/>
      <c r="G11" s="25"/>
      <c r="H11" s="25"/>
      <c r="I11" s="25"/>
      <c r="J11" s="32">
        <f t="shared" si="0"/>
        <v>0</v>
      </c>
      <c r="K11" s="61">
        <f t="shared" si="1"/>
        <v>0</v>
      </c>
      <c r="L11" s="33"/>
      <c r="M11" s="46"/>
    </row>
    <row r="12" spans="1:13" s="2" customFormat="1" ht="40.5" customHeight="1" x14ac:dyDescent="0.25">
      <c r="A12" s="37" t="s">
        <v>98</v>
      </c>
      <c r="B12" s="25">
        <v>10</v>
      </c>
      <c r="C12" s="45">
        <f>PESTLE!A11</f>
        <v>0</v>
      </c>
      <c r="D12" s="25"/>
      <c r="E12" s="25"/>
      <c r="F12" s="25"/>
      <c r="G12" s="25"/>
      <c r="H12" s="25"/>
      <c r="I12" s="25"/>
      <c r="J12" s="32">
        <f t="shared" si="0"/>
        <v>0</v>
      </c>
      <c r="K12" s="61">
        <f t="shared" si="1"/>
        <v>0</v>
      </c>
      <c r="L12" s="35"/>
      <c r="M12" s="48"/>
    </row>
    <row r="13" spans="1:13" s="2" customFormat="1" ht="40.5" customHeight="1" x14ac:dyDescent="0.25">
      <c r="A13" s="38" t="s">
        <v>99</v>
      </c>
      <c r="B13" s="26">
        <v>11</v>
      </c>
      <c r="C13" s="49" t="str">
        <f>PESTLE!B2</f>
        <v>замедление роста мировой экономики</v>
      </c>
      <c r="D13" s="26">
        <v>1</v>
      </c>
      <c r="E13" s="26">
        <v>4</v>
      </c>
      <c r="F13" s="26">
        <v>5</v>
      </c>
      <c r="G13" s="26">
        <v>3</v>
      </c>
      <c r="H13" s="26">
        <v>5</v>
      </c>
      <c r="I13" s="26">
        <v>4</v>
      </c>
      <c r="J13" s="32">
        <f t="shared" si="0"/>
        <v>4.2</v>
      </c>
      <c r="K13" s="61">
        <f t="shared" si="1"/>
        <v>7.0000000000000007E-2</v>
      </c>
      <c r="L13" s="33" t="s">
        <v>41</v>
      </c>
      <c r="M13" s="46" t="s">
        <v>150</v>
      </c>
    </row>
    <row r="14" spans="1:13" s="2" customFormat="1" ht="40.5" customHeight="1" x14ac:dyDescent="0.25">
      <c r="A14" s="38" t="s">
        <v>100</v>
      </c>
      <c r="B14" s="26">
        <v>12</v>
      </c>
      <c r="C14" s="56" t="str">
        <f>PESTLE!B3</f>
        <v>Снижение международной деловой активности</v>
      </c>
      <c r="D14" s="26">
        <v>2</v>
      </c>
      <c r="E14" s="26">
        <v>4</v>
      </c>
      <c r="F14" s="26">
        <v>5</v>
      </c>
      <c r="G14" s="26">
        <v>3</v>
      </c>
      <c r="H14" s="26">
        <v>4</v>
      </c>
      <c r="I14" s="26">
        <v>3</v>
      </c>
      <c r="J14" s="32">
        <f t="shared" si="0"/>
        <v>3.8</v>
      </c>
      <c r="K14" s="61">
        <f t="shared" si="1"/>
        <v>0.12666666666666665</v>
      </c>
      <c r="L14" s="33" t="s">
        <v>54</v>
      </c>
      <c r="M14" s="46" t="s">
        <v>55</v>
      </c>
    </row>
    <row r="15" spans="1:13" s="2" customFormat="1" ht="40.5" customHeight="1" x14ac:dyDescent="0.25">
      <c r="A15" s="38" t="s">
        <v>101</v>
      </c>
      <c r="B15" s="26">
        <v>13</v>
      </c>
      <c r="C15" s="56" t="str">
        <f>PESTLE!B4</f>
        <v>Снижение расходов корпоративных компаний</v>
      </c>
      <c r="D15" s="26">
        <v>1</v>
      </c>
      <c r="E15" s="26">
        <v>5</v>
      </c>
      <c r="F15" s="26">
        <v>5</v>
      </c>
      <c r="G15" s="26">
        <v>5</v>
      </c>
      <c r="H15" s="26">
        <v>5</v>
      </c>
      <c r="I15" s="26">
        <v>5</v>
      </c>
      <c r="J15" s="32">
        <f t="shared" si="0"/>
        <v>5</v>
      </c>
      <c r="K15" s="61">
        <f t="shared" si="1"/>
        <v>8.3333333333333329E-2</v>
      </c>
      <c r="L15" s="33" t="s">
        <v>48</v>
      </c>
      <c r="M15" s="46" t="s">
        <v>49</v>
      </c>
    </row>
    <row r="16" spans="1:13" s="2" customFormat="1" ht="40.5" customHeight="1" x14ac:dyDescent="0.25">
      <c r="A16" s="38" t="s">
        <v>102</v>
      </c>
      <c r="B16" s="26">
        <v>14</v>
      </c>
      <c r="C16" s="56" t="str">
        <f>PESTLE!B5</f>
        <v>Снижение реальных доходов населения на основных рынках сбыта</v>
      </c>
      <c r="D16" s="26">
        <v>3</v>
      </c>
      <c r="E16" s="26">
        <v>5</v>
      </c>
      <c r="F16" s="26">
        <v>5</v>
      </c>
      <c r="G16" s="26">
        <v>5</v>
      </c>
      <c r="H16" s="26">
        <v>5</v>
      </c>
      <c r="I16" s="26">
        <v>5</v>
      </c>
      <c r="J16" s="32">
        <f t="shared" si="0"/>
        <v>5</v>
      </c>
      <c r="K16" s="61">
        <f t="shared" si="1"/>
        <v>0.25</v>
      </c>
      <c r="L16" s="33" t="s">
        <v>73</v>
      </c>
      <c r="M16" s="46" t="s">
        <v>50</v>
      </c>
    </row>
    <row r="17" spans="1:13" s="2" customFormat="1" ht="40.5" customHeight="1" x14ac:dyDescent="0.25">
      <c r="A17" s="38" t="s">
        <v>103</v>
      </c>
      <c r="B17" s="26">
        <v>15</v>
      </c>
      <c r="C17" s="56" t="str">
        <f>PESTLE!B6</f>
        <v>снижение курс рубля</v>
      </c>
      <c r="D17" s="26">
        <v>3</v>
      </c>
      <c r="E17" s="26">
        <v>5</v>
      </c>
      <c r="F17" s="26">
        <v>5</v>
      </c>
      <c r="G17" s="26">
        <v>5</v>
      </c>
      <c r="H17" s="26">
        <v>5</v>
      </c>
      <c r="I17" s="26">
        <v>5</v>
      </c>
      <c r="J17" s="32">
        <f t="shared" si="0"/>
        <v>5</v>
      </c>
      <c r="K17" s="61">
        <f t="shared" si="1"/>
        <v>0.25</v>
      </c>
      <c r="L17" s="33" t="s">
        <v>4</v>
      </c>
      <c r="M17" s="46" t="s">
        <v>7</v>
      </c>
    </row>
    <row r="18" spans="1:13" s="2" customFormat="1" ht="40.5" customHeight="1" x14ac:dyDescent="0.25">
      <c r="A18" s="38" t="s">
        <v>104</v>
      </c>
      <c r="B18" s="26">
        <v>16</v>
      </c>
      <c r="C18" s="49" t="str">
        <f>PESTLE!B7</f>
        <v>изменение налоговой политики</v>
      </c>
      <c r="D18" s="26">
        <v>3</v>
      </c>
      <c r="E18" s="26">
        <v>1</v>
      </c>
      <c r="F18" s="26">
        <v>2</v>
      </c>
      <c r="G18" s="26">
        <v>1</v>
      </c>
      <c r="H18" s="26">
        <v>2</v>
      </c>
      <c r="I18" s="26">
        <v>1</v>
      </c>
      <c r="J18" s="32">
        <f t="shared" si="0"/>
        <v>1.4</v>
      </c>
      <c r="K18" s="61">
        <f t="shared" si="1"/>
        <v>6.9999999999999993E-2</v>
      </c>
      <c r="L18" s="33" t="s">
        <v>34</v>
      </c>
      <c r="M18" s="46" t="s">
        <v>76</v>
      </c>
    </row>
    <row r="19" spans="1:13" s="2" customFormat="1" ht="40.5" customHeight="1" x14ac:dyDescent="0.25">
      <c r="A19" s="38" t="s">
        <v>105</v>
      </c>
      <c r="B19" s="26">
        <v>17</v>
      </c>
      <c r="C19" s="56" t="str">
        <f>PESTLE!B8</f>
        <v xml:space="preserve">Замещение </v>
      </c>
      <c r="D19" s="26">
        <v>3</v>
      </c>
      <c r="E19" s="26">
        <v>1</v>
      </c>
      <c r="F19" s="26">
        <v>2</v>
      </c>
      <c r="G19" s="26">
        <v>3</v>
      </c>
      <c r="H19" s="26">
        <v>4</v>
      </c>
      <c r="I19" s="26">
        <v>2</v>
      </c>
      <c r="J19" s="32">
        <f t="shared" si="0"/>
        <v>2.4</v>
      </c>
      <c r="K19" s="61">
        <f t="shared" si="1"/>
        <v>0.12</v>
      </c>
      <c r="L19" s="33" t="s">
        <v>75</v>
      </c>
      <c r="M19" s="46" t="s">
        <v>77</v>
      </c>
    </row>
    <row r="20" spans="1:13" s="2" customFormat="1" ht="40.5" customHeight="1" x14ac:dyDescent="0.25">
      <c r="A20" s="38" t="s">
        <v>106</v>
      </c>
      <c r="B20" s="26">
        <v>18</v>
      </c>
      <c r="C20" s="49">
        <f>PESTLE!B9</f>
        <v>0</v>
      </c>
      <c r="D20" s="26"/>
      <c r="E20" s="26"/>
      <c r="F20" s="26"/>
      <c r="G20" s="26"/>
      <c r="H20" s="26"/>
      <c r="I20" s="26"/>
      <c r="J20" s="32">
        <f t="shared" si="0"/>
        <v>0</v>
      </c>
      <c r="K20" s="61">
        <f t="shared" si="1"/>
        <v>0</v>
      </c>
      <c r="L20" s="33"/>
      <c r="M20" s="46"/>
    </row>
    <row r="21" spans="1:13" s="2" customFormat="1" ht="40.5" customHeight="1" x14ac:dyDescent="0.25">
      <c r="A21" s="38" t="s">
        <v>107</v>
      </c>
      <c r="B21" s="26">
        <v>19</v>
      </c>
      <c r="C21" s="49">
        <f>PESTLE!B10</f>
        <v>0</v>
      </c>
      <c r="D21" s="26"/>
      <c r="E21" s="26"/>
      <c r="F21" s="26"/>
      <c r="G21" s="26"/>
      <c r="H21" s="26"/>
      <c r="I21" s="26"/>
      <c r="J21" s="32">
        <f t="shared" si="0"/>
        <v>0</v>
      </c>
      <c r="K21" s="61">
        <f t="shared" si="1"/>
        <v>0</v>
      </c>
      <c r="L21" s="33"/>
      <c r="M21" s="46"/>
    </row>
    <row r="22" spans="1:13" s="2" customFormat="1" ht="40.5" customHeight="1" x14ac:dyDescent="0.25">
      <c r="A22" s="38" t="s">
        <v>108</v>
      </c>
      <c r="B22" s="26">
        <v>20</v>
      </c>
      <c r="C22" s="49">
        <f>PESTLE!B11</f>
        <v>0</v>
      </c>
      <c r="D22" s="26"/>
      <c r="E22" s="26"/>
      <c r="F22" s="26"/>
      <c r="G22" s="26"/>
      <c r="H22" s="26"/>
      <c r="I22" s="26"/>
      <c r="J22" s="32">
        <f t="shared" si="0"/>
        <v>0</v>
      </c>
      <c r="K22" s="61">
        <f t="shared" si="1"/>
        <v>0</v>
      </c>
      <c r="L22" s="34"/>
      <c r="M22" s="46"/>
    </row>
    <row r="23" spans="1:13" s="2" customFormat="1" ht="40.5" customHeight="1" x14ac:dyDescent="0.25">
      <c r="A23" s="39" t="s">
        <v>109</v>
      </c>
      <c r="B23" s="27">
        <v>21</v>
      </c>
      <c r="C23" s="50" t="str">
        <f>PESTLE!A13</f>
        <v xml:space="preserve">Увеличение доли миллениалов среди гостей отеля </v>
      </c>
      <c r="D23" s="27">
        <v>1</v>
      </c>
      <c r="E23" s="27">
        <v>2</v>
      </c>
      <c r="F23" s="27">
        <v>5</v>
      </c>
      <c r="G23" s="27">
        <v>3</v>
      </c>
      <c r="H23" s="27">
        <v>5</v>
      </c>
      <c r="I23" s="27">
        <v>5</v>
      </c>
      <c r="J23" s="32">
        <f t="shared" si="0"/>
        <v>4</v>
      </c>
      <c r="K23" s="61">
        <f t="shared" si="1"/>
        <v>6.6666666666666666E-2</v>
      </c>
      <c r="L23" s="33" t="s">
        <v>78</v>
      </c>
      <c r="M23" s="46" t="s">
        <v>79</v>
      </c>
    </row>
    <row r="24" spans="1:13" s="2" customFormat="1" ht="40.5" customHeight="1" x14ac:dyDescent="0.25">
      <c r="A24" s="39" t="s">
        <v>110</v>
      </c>
      <c r="B24" s="27">
        <v>22</v>
      </c>
      <c r="C24" s="58" t="str">
        <f>PESTLE!A14</f>
        <v>Активное использование социальных сетей</v>
      </c>
      <c r="D24" s="27">
        <v>2</v>
      </c>
      <c r="E24" s="27">
        <v>3</v>
      </c>
      <c r="F24" s="27">
        <v>3</v>
      </c>
      <c r="G24" s="27">
        <v>5</v>
      </c>
      <c r="H24" s="27">
        <v>5</v>
      </c>
      <c r="I24" s="27"/>
      <c r="J24" s="32">
        <f t="shared" si="0"/>
        <v>4</v>
      </c>
      <c r="K24" s="61">
        <f t="shared" si="1"/>
        <v>0.13333333333333333</v>
      </c>
      <c r="L24" s="33" t="s">
        <v>80</v>
      </c>
      <c r="M24" s="46" t="s">
        <v>56</v>
      </c>
    </row>
    <row r="25" spans="1:13" s="2" customFormat="1" ht="40.5" customHeight="1" x14ac:dyDescent="0.25">
      <c r="A25" s="39" t="s">
        <v>111</v>
      </c>
      <c r="B25" s="27">
        <v>23</v>
      </c>
      <c r="C25" s="58" t="str">
        <f>PESTLE!A15</f>
        <v>Здоровый образ жизни</v>
      </c>
      <c r="D25" s="27">
        <v>3</v>
      </c>
      <c r="E25" s="27">
        <v>3</v>
      </c>
      <c r="F25" s="27">
        <v>1</v>
      </c>
      <c r="G25" s="27">
        <v>3</v>
      </c>
      <c r="H25" s="27">
        <v>1</v>
      </c>
      <c r="I25" s="27">
        <v>2</v>
      </c>
      <c r="J25" s="32">
        <f t="shared" si="0"/>
        <v>2</v>
      </c>
      <c r="K25" s="61">
        <f t="shared" si="1"/>
        <v>0.1</v>
      </c>
      <c r="L25" s="33" t="s">
        <v>157</v>
      </c>
      <c r="M25" s="46" t="s">
        <v>158</v>
      </c>
    </row>
    <row r="26" spans="1:13" s="2" customFormat="1" ht="40.5" customHeight="1" x14ac:dyDescent="0.25">
      <c r="A26" s="39" t="s">
        <v>112</v>
      </c>
      <c r="B26" s="27">
        <v>24</v>
      </c>
      <c r="C26" s="58">
        <f>PESTLE!A16</f>
        <v>0</v>
      </c>
      <c r="D26" s="27">
        <v>1</v>
      </c>
      <c r="E26" s="27">
        <v>4</v>
      </c>
      <c r="F26" s="27">
        <v>5</v>
      </c>
      <c r="G26" s="27">
        <v>3</v>
      </c>
      <c r="H26" s="27">
        <v>5</v>
      </c>
      <c r="I26" s="27">
        <v>4</v>
      </c>
      <c r="J26" s="32">
        <f t="shared" si="0"/>
        <v>4.2</v>
      </c>
      <c r="K26" s="61">
        <f t="shared" si="1"/>
        <v>7.0000000000000007E-2</v>
      </c>
      <c r="L26" s="55"/>
      <c r="M26" s="46" t="s">
        <v>81</v>
      </c>
    </row>
    <row r="27" spans="1:13" s="2" customFormat="1" ht="40.5" customHeight="1" x14ac:dyDescent="0.25">
      <c r="A27" s="39" t="s">
        <v>113</v>
      </c>
      <c r="B27" s="27">
        <v>25</v>
      </c>
      <c r="C27" s="50">
        <f>PESTLE!A17</f>
        <v>0</v>
      </c>
      <c r="D27" s="27"/>
      <c r="E27" s="27"/>
      <c r="F27" s="27"/>
      <c r="G27" s="27"/>
      <c r="H27" s="27"/>
      <c r="I27" s="27"/>
      <c r="J27" s="32">
        <f t="shared" si="0"/>
        <v>0</v>
      </c>
      <c r="K27" s="61">
        <f t="shared" si="1"/>
        <v>0</v>
      </c>
      <c r="L27" s="33"/>
      <c r="M27" s="46"/>
    </row>
    <row r="28" spans="1:13" s="2" customFormat="1" ht="40.5" customHeight="1" x14ac:dyDescent="0.25">
      <c r="A28" s="39" t="s">
        <v>114</v>
      </c>
      <c r="B28" s="27">
        <v>26</v>
      </c>
      <c r="C28" s="50">
        <f>PESTLE!A18</f>
        <v>0</v>
      </c>
      <c r="D28" s="27"/>
      <c r="E28" s="27"/>
      <c r="F28" s="27"/>
      <c r="G28" s="27"/>
      <c r="H28" s="27"/>
      <c r="I28" s="27"/>
      <c r="J28" s="32">
        <f t="shared" si="0"/>
        <v>0</v>
      </c>
      <c r="K28" s="61">
        <f t="shared" si="1"/>
        <v>0</v>
      </c>
      <c r="L28" s="33"/>
      <c r="M28" s="46"/>
    </row>
    <row r="29" spans="1:13" s="2" customFormat="1" ht="40.5" customHeight="1" x14ac:dyDescent="0.25">
      <c r="A29" s="39" t="s">
        <v>115</v>
      </c>
      <c r="B29" s="27">
        <v>27</v>
      </c>
      <c r="C29" s="50">
        <f>PESTLE!A19</f>
        <v>0</v>
      </c>
      <c r="D29" s="27"/>
      <c r="E29" s="27"/>
      <c r="F29" s="27"/>
      <c r="G29" s="27"/>
      <c r="H29" s="27"/>
      <c r="I29" s="27"/>
      <c r="J29" s="32">
        <f t="shared" si="0"/>
        <v>0</v>
      </c>
      <c r="K29" s="61">
        <f t="shared" si="1"/>
        <v>0</v>
      </c>
      <c r="L29" s="33"/>
      <c r="M29" s="46"/>
    </row>
    <row r="30" spans="1:13" s="2" customFormat="1" ht="40.5" customHeight="1" x14ac:dyDescent="0.25">
      <c r="A30" s="39" t="s">
        <v>116</v>
      </c>
      <c r="B30" s="27">
        <v>28</v>
      </c>
      <c r="C30" s="50">
        <f>PESTLE!A20</f>
        <v>0</v>
      </c>
      <c r="D30" s="27"/>
      <c r="E30" s="27"/>
      <c r="F30" s="27"/>
      <c r="G30" s="27"/>
      <c r="H30" s="27"/>
      <c r="I30" s="27"/>
      <c r="J30" s="32">
        <f t="shared" si="0"/>
        <v>0</v>
      </c>
      <c r="K30" s="61">
        <f t="shared" si="1"/>
        <v>0</v>
      </c>
      <c r="L30" s="34"/>
      <c r="M30" s="46"/>
    </row>
    <row r="31" spans="1:13" s="2" customFormat="1" ht="40.5" customHeight="1" x14ac:dyDescent="0.25">
      <c r="A31" s="39" t="s">
        <v>117</v>
      </c>
      <c r="B31" s="27">
        <v>29</v>
      </c>
      <c r="C31" s="50">
        <f>PESTLE!A21</f>
        <v>0</v>
      </c>
      <c r="D31" s="27"/>
      <c r="E31" s="27"/>
      <c r="F31" s="27"/>
      <c r="G31" s="27"/>
      <c r="H31" s="27"/>
      <c r="I31" s="27"/>
      <c r="J31" s="32">
        <f t="shared" si="0"/>
        <v>0</v>
      </c>
      <c r="K31" s="61">
        <f t="shared" si="1"/>
        <v>0</v>
      </c>
      <c r="L31" s="33"/>
      <c r="M31" s="33"/>
    </row>
    <row r="32" spans="1:13" s="2" customFormat="1" ht="40.5" customHeight="1" x14ac:dyDescent="0.25">
      <c r="A32" s="39" t="s">
        <v>118</v>
      </c>
      <c r="B32" s="27">
        <v>30</v>
      </c>
      <c r="C32" s="50">
        <f>PESTLE!A22</f>
        <v>0</v>
      </c>
      <c r="D32" s="27"/>
      <c r="E32" s="27"/>
      <c r="F32" s="27"/>
      <c r="G32" s="27"/>
      <c r="H32" s="27"/>
      <c r="I32" s="27"/>
      <c r="J32" s="32">
        <f t="shared" si="0"/>
        <v>0</v>
      </c>
      <c r="K32" s="61">
        <f t="shared" si="1"/>
        <v>0</v>
      </c>
      <c r="L32" s="35"/>
      <c r="M32" s="48"/>
    </row>
    <row r="33" spans="1:13" s="2" customFormat="1" ht="40.5" customHeight="1" x14ac:dyDescent="0.25">
      <c r="A33" s="40" t="s">
        <v>119</v>
      </c>
      <c r="B33" s="28">
        <v>31</v>
      </c>
      <c r="C33" s="51" t="str">
        <f>PESTLE!B13</f>
        <v>Распростронение мобильных технологий</v>
      </c>
      <c r="D33" s="28">
        <v>1</v>
      </c>
      <c r="E33" s="28">
        <v>4</v>
      </c>
      <c r="F33" s="28">
        <v>5</v>
      </c>
      <c r="G33" s="28">
        <v>3</v>
      </c>
      <c r="H33" s="28">
        <v>5</v>
      </c>
      <c r="I33" s="28">
        <v>4</v>
      </c>
      <c r="J33" s="32">
        <f t="shared" si="0"/>
        <v>4.2</v>
      </c>
      <c r="K33" s="61">
        <f t="shared" si="1"/>
        <v>7.0000000000000007E-2</v>
      </c>
      <c r="L33" s="33" t="s">
        <v>93</v>
      </c>
      <c r="M33" s="46" t="s">
        <v>94</v>
      </c>
    </row>
    <row r="34" spans="1:13" s="2" customFormat="1" ht="40.5" customHeight="1" x14ac:dyDescent="0.25">
      <c r="A34" s="40" t="s">
        <v>120</v>
      </c>
      <c r="B34" s="28">
        <v>32</v>
      </c>
      <c r="C34" s="51" t="str">
        <f>PESTLE!B14</f>
        <v>Распростронение облачных технологии</v>
      </c>
      <c r="D34" s="28">
        <v>2</v>
      </c>
      <c r="E34" s="28">
        <v>1</v>
      </c>
      <c r="F34" s="28">
        <v>2</v>
      </c>
      <c r="G34" s="28">
        <v>1</v>
      </c>
      <c r="H34" s="28">
        <v>2</v>
      </c>
      <c r="I34" s="28">
        <v>1</v>
      </c>
      <c r="J34" s="32">
        <f t="shared" si="0"/>
        <v>1.4</v>
      </c>
      <c r="K34" s="61">
        <f t="shared" si="1"/>
        <v>4.6666666666666662E-2</v>
      </c>
      <c r="L34" s="33" t="s">
        <v>95</v>
      </c>
      <c r="M34" s="46" t="s">
        <v>96</v>
      </c>
    </row>
    <row r="35" spans="1:13" s="2" customFormat="1" ht="40.5" customHeight="1" x14ac:dyDescent="0.25">
      <c r="A35" s="40" t="s">
        <v>121</v>
      </c>
      <c r="B35" s="28">
        <v>33</v>
      </c>
      <c r="C35" s="51" t="str">
        <f>PESTLE!B15</f>
        <v>Автоматизация и работизация</v>
      </c>
      <c r="D35" s="28">
        <v>2</v>
      </c>
      <c r="E35" s="28">
        <v>2</v>
      </c>
      <c r="F35" s="28">
        <v>2</v>
      </c>
      <c r="G35" s="28">
        <v>2</v>
      </c>
      <c r="H35" s="28">
        <v>1</v>
      </c>
      <c r="I35" s="28"/>
      <c r="J35" s="32">
        <f t="shared" si="0"/>
        <v>1.75</v>
      </c>
      <c r="K35" s="61">
        <f t="shared" si="1"/>
        <v>5.8333333333333334E-2</v>
      </c>
      <c r="L35" s="33" t="s">
        <v>151</v>
      </c>
      <c r="M35" s="46" t="s">
        <v>153</v>
      </c>
    </row>
    <row r="36" spans="1:13" s="2" customFormat="1" ht="40.5" customHeight="1" x14ac:dyDescent="0.25">
      <c r="A36" s="40" t="s">
        <v>122</v>
      </c>
      <c r="B36" s="28">
        <v>34</v>
      </c>
      <c r="C36" s="51">
        <f>PESTLE!B16</f>
        <v>0</v>
      </c>
      <c r="D36" s="28"/>
      <c r="E36" s="28"/>
      <c r="F36" s="28"/>
      <c r="G36" s="28"/>
      <c r="H36" s="28"/>
      <c r="I36" s="28"/>
      <c r="J36" s="32">
        <f t="shared" si="0"/>
        <v>0</v>
      </c>
      <c r="K36" s="61">
        <f t="shared" si="1"/>
        <v>0</v>
      </c>
      <c r="L36" s="33"/>
      <c r="M36" s="46"/>
    </row>
    <row r="37" spans="1:13" s="2" customFormat="1" ht="40.5" customHeight="1" x14ac:dyDescent="0.25">
      <c r="A37" s="40" t="s">
        <v>123</v>
      </c>
      <c r="B37" s="28">
        <v>35</v>
      </c>
      <c r="C37" s="51">
        <f>PESTLE!B17</f>
        <v>0</v>
      </c>
      <c r="D37" s="28"/>
      <c r="E37" s="28"/>
      <c r="F37" s="28"/>
      <c r="G37" s="28"/>
      <c r="H37" s="28"/>
      <c r="I37" s="28"/>
      <c r="J37" s="32">
        <f t="shared" si="0"/>
        <v>0</v>
      </c>
      <c r="K37" s="61">
        <f t="shared" si="1"/>
        <v>0</v>
      </c>
      <c r="L37" s="33"/>
      <c r="M37" s="46"/>
    </row>
    <row r="38" spans="1:13" s="2" customFormat="1" ht="40.5" customHeight="1" x14ac:dyDescent="0.25">
      <c r="A38" s="40" t="s">
        <v>124</v>
      </c>
      <c r="B38" s="28">
        <v>36</v>
      </c>
      <c r="C38" s="51">
        <f>PESTLE!B18</f>
        <v>0</v>
      </c>
      <c r="D38" s="28"/>
      <c r="E38" s="28"/>
      <c r="F38" s="28"/>
      <c r="G38" s="28"/>
      <c r="H38" s="28"/>
      <c r="I38" s="28"/>
      <c r="J38" s="32">
        <f t="shared" si="0"/>
        <v>0</v>
      </c>
      <c r="K38" s="61">
        <f t="shared" si="1"/>
        <v>0</v>
      </c>
      <c r="L38" s="33"/>
      <c r="M38" s="46"/>
    </row>
    <row r="39" spans="1:13" s="2" customFormat="1" ht="40.5" customHeight="1" x14ac:dyDescent="0.25">
      <c r="A39" s="40" t="s">
        <v>125</v>
      </c>
      <c r="B39" s="28">
        <v>37</v>
      </c>
      <c r="C39" s="51">
        <f>PESTLE!B19</f>
        <v>0</v>
      </c>
      <c r="D39" s="28"/>
      <c r="E39" s="28"/>
      <c r="F39" s="28"/>
      <c r="G39" s="28"/>
      <c r="H39" s="28"/>
      <c r="I39" s="28"/>
      <c r="J39" s="32">
        <f t="shared" si="0"/>
        <v>0</v>
      </c>
      <c r="K39" s="61">
        <f t="shared" si="1"/>
        <v>0</v>
      </c>
      <c r="L39" s="33"/>
      <c r="M39" s="46"/>
    </row>
    <row r="40" spans="1:13" s="2" customFormat="1" ht="40.5" customHeight="1" x14ac:dyDescent="0.25">
      <c r="A40" s="40" t="s">
        <v>126</v>
      </c>
      <c r="B40" s="28">
        <v>38</v>
      </c>
      <c r="C40" s="51">
        <f>PESTLE!B20</f>
        <v>0</v>
      </c>
      <c r="D40" s="28"/>
      <c r="E40" s="28"/>
      <c r="F40" s="28"/>
      <c r="G40" s="28"/>
      <c r="H40" s="28"/>
      <c r="I40" s="28"/>
      <c r="J40" s="32">
        <f t="shared" si="0"/>
        <v>0</v>
      </c>
      <c r="K40" s="61">
        <f t="shared" si="1"/>
        <v>0</v>
      </c>
      <c r="L40" s="34"/>
      <c r="M40" s="46"/>
    </row>
    <row r="41" spans="1:13" s="2" customFormat="1" ht="40.5" customHeight="1" x14ac:dyDescent="0.25">
      <c r="A41" s="40" t="s">
        <v>127</v>
      </c>
      <c r="B41" s="28">
        <v>39</v>
      </c>
      <c r="C41" s="51">
        <f>PESTLE!B21</f>
        <v>0</v>
      </c>
      <c r="D41" s="28"/>
      <c r="E41" s="28"/>
      <c r="F41" s="28"/>
      <c r="G41" s="28"/>
      <c r="H41" s="28"/>
      <c r="I41" s="28"/>
      <c r="J41" s="32">
        <f t="shared" si="0"/>
        <v>0</v>
      </c>
      <c r="K41" s="61">
        <f t="shared" si="1"/>
        <v>0</v>
      </c>
      <c r="L41" s="33"/>
      <c r="M41" s="33"/>
    </row>
    <row r="42" spans="1:13" s="2" customFormat="1" ht="40.5" customHeight="1" x14ac:dyDescent="0.25">
      <c r="A42" s="40" t="s">
        <v>128</v>
      </c>
      <c r="B42" s="28">
        <v>40</v>
      </c>
      <c r="C42" s="51">
        <f>PESTLE!B22</f>
        <v>0</v>
      </c>
      <c r="D42" s="28"/>
      <c r="E42" s="28"/>
      <c r="F42" s="28"/>
      <c r="G42" s="28"/>
      <c r="H42" s="28"/>
      <c r="I42" s="28"/>
      <c r="J42" s="32">
        <f t="shared" si="0"/>
        <v>0</v>
      </c>
      <c r="K42" s="61">
        <f t="shared" si="1"/>
        <v>0</v>
      </c>
      <c r="L42" s="35"/>
      <c r="M42" s="48"/>
    </row>
    <row r="43" spans="1:13" s="2" customFormat="1" ht="40.5" customHeight="1" x14ac:dyDescent="0.25">
      <c r="A43" s="41" t="s">
        <v>129</v>
      </c>
      <c r="B43" s="29">
        <v>41</v>
      </c>
      <c r="C43" s="57" t="str">
        <f>PESTLE!A24</f>
        <v>Изменение САНПИНов</v>
      </c>
      <c r="D43" s="29">
        <v>3</v>
      </c>
      <c r="E43" s="29">
        <v>5</v>
      </c>
      <c r="F43" s="29">
        <v>5</v>
      </c>
      <c r="G43" s="29">
        <v>5</v>
      </c>
      <c r="H43" s="29">
        <v>5</v>
      </c>
      <c r="I43" s="29">
        <v>4</v>
      </c>
      <c r="J43" s="32">
        <f t="shared" si="0"/>
        <v>4.8</v>
      </c>
      <c r="K43" s="61">
        <f t="shared" si="1"/>
        <v>0.24</v>
      </c>
      <c r="L43" s="33" t="s">
        <v>34</v>
      </c>
      <c r="M43" s="46" t="s">
        <v>83</v>
      </c>
    </row>
    <row r="44" spans="1:13" s="2" customFormat="1" ht="40.5" customHeight="1" x14ac:dyDescent="0.25">
      <c r="A44" s="41" t="s">
        <v>130</v>
      </c>
      <c r="B44" s="29">
        <v>42</v>
      </c>
      <c r="C44" s="57" t="str">
        <f>PESTLE!A25</f>
        <v xml:space="preserve">Закон о защите персональных данных </v>
      </c>
      <c r="D44" s="29">
        <v>3</v>
      </c>
      <c r="E44" s="29">
        <v>2</v>
      </c>
      <c r="F44" s="29">
        <v>3</v>
      </c>
      <c r="G44" s="29">
        <v>4</v>
      </c>
      <c r="H44" s="29">
        <v>3</v>
      </c>
      <c r="I44" s="29">
        <v>3</v>
      </c>
      <c r="J44" s="32">
        <f t="shared" si="0"/>
        <v>3</v>
      </c>
      <c r="K44" s="61">
        <f t="shared" si="1"/>
        <v>0.15000000000000002</v>
      </c>
      <c r="L44" s="33" t="s">
        <v>84</v>
      </c>
      <c r="M44" s="46" t="s">
        <v>85</v>
      </c>
    </row>
    <row r="45" spans="1:13" s="2" customFormat="1" ht="40.5" customHeight="1" x14ac:dyDescent="0.25">
      <c r="A45" s="41" t="s">
        <v>131</v>
      </c>
      <c r="B45" s="29">
        <v>43</v>
      </c>
      <c r="C45" s="52" t="str">
        <f>PESTLE!A26</f>
        <v>Ограничения по передвижению в связи с коронавирусом</v>
      </c>
      <c r="D45" s="29">
        <v>1</v>
      </c>
      <c r="E45" s="29">
        <v>4</v>
      </c>
      <c r="F45" s="29">
        <v>5</v>
      </c>
      <c r="G45" s="29">
        <v>3</v>
      </c>
      <c r="H45" s="29">
        <v>5</v>
      </c>
      <c r="I45" s="29">
        <v>4</v>
      </c>
      <c r="J45" s="32">
        <f t="shared" si="0"/>
        <v>4.2</v>
      </c>
      <c r="K45" s="61">
        <f t="shared" si="1"/>
        <v>7.0000000000000007E-2</v>
      </c>
      <c r="L45" s="33" t="s">
        <v>92</v>
      </c>
      <c r="M45" s="46" t="s">
        <v>160</v>
      </c>
    </row>
    <row r="46" spans="1:13" s="2" customFormat="1" ht="40.5" customHeight="1" x14ac:dyDescent="0.25">
      <c r="A46" s="41" t="s">
        <v>132</v>
      </c>
      <c r="B46" s="29">
        <v>44</v>
      </c>
      <c r="C46" s="52" t="str">
        <f>PESTLE!A27</f>
        <v>введение курортного сбора</v>
      </c>
      <c r="D46" s="29">
        <v>2</v>
      </c>
      <c r="E46" s="29">
        <v>2</v>
      </c>
      <c r="F46" s="29">
        <v>2</v>
      </c>
      <c r="G46" s="29">
        <v>2</v>
      </c>
      <c r="H46" s="29">
        <v>2</v>
      </c>
      <c r="I46" s="29">
        <v>2</v>
      </c>
      <c r="J46" s="32">
        <f t="shared" si="0"/>
        <v>2</v>
      </c>
      <c r="K46" s="61">
        <f t="shared" si="1"/>
        <v>6.6666666666666666E-2</v>
      </c>
      <c r="L46" s="33" t="s">
        <v>86</v>
      </c>
      <c r="M46" s="46" t="s">
        <v>87</v>
      </c>
    </row>
    <row r="47" spans="1:13" s="2" customFormat="1" ht="40.5" customHeight="1" x14ac:dyDescent="0.25">
      <c r="A47" s="41" t="s">
        <v>133</v>
      </c>
      <c r="B47" s="29">
        <v>45</v>
      </c>
      <c r="C47" s="57" t="str">
        <f>PESTLE!A28</f>
        <v>увеличение НДС</v>
      </c>
      <c r="D47" s="29">
        <v>3</v>
      </c>
      <c r="E47" s="29">
        <v>1</v>
      </c>
      <c r="F47" s="29">
        <v>3</v>
      </c>
      <c r="G47" s="29"/>
      <c r="H47" s="29">
        <v>1</v>
      </c>
      <c r="I47" s="29"/>
      <c r="J47" s="32">
        <f t="shared" si="0"/>
        <v>1.6666666666666667</v>
      </c>
      <c r="K47" s="61">
        <f t="shared" si="1"/>
        <v>8.3333333333333343E-2</v>
      </c>
      <c r="L47" s="33" t="s">
        <v>89</v>
      </c>
      <c r="M47" s="46" t="s">
        <v>88</v>
      </c>
    </row>
    <row r="48" spans="1:13" s="2" customFormat="1" ht="40.5" customHeight="1" x14ac:dyDescent="0.25">
      <c r="A48" s="41" t="s">
        <v>134</v>
      </c>
      <c r="B48" s="29">
        <v>46</v>
      </c>
      <c r="C48" s="57" t="str">
        <f>PESTLE!A29</f>
        <v>повторное введение карантина</v>
      </c>
      <c r="D48" s="29">
        <v>3</v>
      </c>
      <c r="E48" s="29">
        <v>3</v>
      </c>
      <c r="F48" s="29">
        <v>4</v>
      </c>
      <c r="G48" s="29">
        <v>3</v>
      </c>
      <c r="H48" s="29">
        <v>4</v>
      </c>
      <c r="I48" s="29">
        <v>3</v>
      </c>
      <c r="J48" s="32">
        <f t="shared" si="0"/>
        <v>3.4</v>
      </c>
      <c r="K48" s="61">
        <f t="shared" si="1"/>
        <v>0.17</v>
      </c>
      <c r="L48" s="33" t="s">
        <v>89</v>
      </c>
      <c r="M48" s="46" t="s">
        <v>57</v>
      </c>
    </row>
    <row r="49" spans="1:13" s="2" customFormat="1" ht="40.5" customHeight="1" x14ac:dyDescent="0.25">
      <c r="A49" s="41" t="s">
        <v>135</v>
      </c>
      <c r="B49" s="29">
        <v>47</v>
      </c>
      <c r="C49" s="57" t="s">
        <v>90</v>
      </c>
      <c r="D49" s="29">
        <v>3</v>
      </c>
      <c r="E49" s="29">
        <v>2</v>
      </c>
      <c r="F49" s="29">
        <v>2</v>
      </c>
      <c r="G49" s="29">
        <v>2</v>
      </c>
      <c r="H49" s="29">
        <v>2</v>
      </c>
      <c r="I49" s="29">
        <v>2</v>
      </c>
      <c r="J49" s="32">
        <f t="shared" si="0"/>
        <v>2</v>
      </c>
      <c r="K49" s="61">
        <f t="shared" si="1"/>
        <v>0.1</v>
      </c>
      <c r="L49" s="33" t="s">
        <v>91</v>
      </c>
      <c r="M49" s="46" t="s">
        <v>159</v>
      </c>
    </row>
    <row r="50" spans="1:13" s="2" customFormat="1" ht="40.5" customHeight="1" x14ac:dyDescent="0.25">
      <c r="A50" s="41" t="s">
        <v>136</v>
      </c>
      <c r="B50" s="29">
        <v>48</v>
      </c>
      <c r="C50" s="52">
        <f>PESTLE!A31</f>
        <v>0</v>
      </c>
      <c r="D50" s="29"/>
      <c r="E50" s="29"/>
      <c r="F50" s="29"/>
      <c r="G50" s="29"/>
      <c r="H50" s="29"/>
      <c r="I50" s="29"/>
      <c r="J50" s="32">
        <f t="shared" si="0"/>
        <v>0</v>
      </c>
      <c r="K50" s="61">
        <f t="shared" si="1"/>
        <v>0</v>
      </c>
      <c r="L50" s="34"/>
      <c r="M50" s="46"/>
    </row>
    <row r="51" spans="1:13" s="2" customFormat="1" ht="40.5" customHeight="1" x14ac:dyDescent="0.25">
      <c r="A51" s="41" t="s">
        <v>137</v>
      </c>
      <c r="B51" s="29">
        <v>49</v>
      </c>
      <c r="C51" s="52">
        <f>PESTLE!A32</f>
        <v>0</v>
      </c>
      <c r="D51" s="29"/>
      <c r="E51" s="29"/>
      <c r="F51" s="29"/>
      <c r="G51" s="29"/>
      <c r="H51" s="29"/>
      <c r="I51" s="29"/>
      <c r="J51" s="32">
        <f t="shared" si="0"/>
        <v>0</v>
      </c>
      <c r="K51" s="61">
        <f t="shared" si="1"/>
        <v>0</v>
      </c>
      <c r="L51" s="33"/>
      <c r="M51" s="33"/>
    </row>
    <row r="52" spans="1:13" s="2" customFormat="1" ht="40.5" customHeight="1" x14ac:dyDescent="0.25">
      <c r="A52" s="41" t="s">
        <v>138</v>
      </c>
      <c r="B52" s="29">
        <v>50</v>
      </c>
      <c r="C52" s="52">
        <f>PESTLE!A33</f>
        <v>0</v>
      </c>
      <c r="D52" s="29"/>
      <c r="E52" s="29"/>
      <c r="F52" s="29"/>
      <c r="G52" s="29"/>
      <c r="H52" s="29"/>
      <c r="I52" s="29"/>
      <c r="J52" s="32">
        <f t="shared" si="0"/>
        <v>0</v>
      </c>
      <c r="K52" s="61">
        <f t="shared" si="1"/>
        <v>0</v>
      </c>
      <c r="L52" s="35"/>
      <c r="M52" s="46"/>
    </row>
    <row r="53" spans="1:13" s="2" customFormat="1" ht="40.5" customHeight="1" x14ac:dyDescent="0.25">
      <c r="A53" s="42" t="s">
        <v>139</v>
      </c>
      <c r="B53" s="30">
        <v>51</v>
      </c>
      <c r="C53" s="53" t="str">
        <f>PESTLE!B24</f>
        <v>требования к очистке воды</v>
      </c>
      <c r="D53" s="30">
        <v>1</v>
      </c>
      <c r="E53" s="30">
        <v>4</v>
      </c>
      <c r="F53" s="30">
        <v>5</v>
      </c>
      <c r="G53" s="30">
        <v>3</v>
      </c>
      <c r="H53" s="30">
        <v>5</v>
      </c>
      <c r="I53" s="30">
        <v>4</v>
      </c>
      <c r="J53" s="32">
        <f t="shared" si="0"/>
        <v>4.2</v>
      </c>
      <c r="K53" s="61">
        <f t="shared" si="1"/>
        <v>7.0000000000000007E-2</v>
      </c>
      <c r="L53" s="33" t="s">
        <v>162</v>
      </c>
      <c r="M53" s="46" t="s">
        <v>161</v>
      </c>
    </row>
    <row r="54" spans="1:13" s="2" customFormat="1" ht="40.5" customHeight="1" x14ac:dyDescent="0.25">
      <c r="A54" s="42" t="s">
        <v>140</v>
      </c>
      <c r="B54" s="30">
        <v>52</v>
      </c>
      <c r="C54" s="53" t="str">
        <f>PESTLE!B25</f>
        <v>тренд использования экологически чистых материалов</v>
      </c>
      <c r="D54" s="30">
        <v>2</v>
      </c>
      <c r="E54" s="30">
        <v>1</v>
      </c>
      <c r="F54" s="30">
        <v>2</v>
      </c>
      <c r="G54" s="30">
        <v>1</v>
      </c>
      <c r="H54" s="30">
        <v>2</v>
      </c>
      <c r="I54" s="30">
        <v>2</v>
      </c>
      <c r="J54" s="32">
        <f t="shared" si="0"/>
        <v>1.6</v>
      </c>
      <c r="K54" s="61">
        <f t="shared" si="1"/>
        <v>5.3333333333333337E-2</v>
      </c>
      <c r="L54" s="33" t="s">
        <v>155</v>
      </c>
      <c r="M54" s="46" t="s">
        <v>156</v>
      </c>
    </row>
    <row r="55" spans="1:13" s="2" customFormat="1" ht="40.5" customHeight="1" x14ac:dyDescent="0.25">
      <c r="A55" s="42" t="s">
        <v>141</v>
      </c>
      <c r="B55" s="30">
        <v>53</v>
      </c>
      <c r="C55" s="53" t="str">
        <f>PESTLE!B26</f>
        <v>раздельный сбор мусора</v>
      </c>
      <c r="D55" s="30">
        <v>1</v>
      </c>
      <c r="E55" s="30">
        <v>3</v>
      </c>
      <c r="F55" s="30">
        <v>4</v>
      </c>
      <c r="G55" s="30">
        <v>3</v>
      </c>
      <c r="H55" s="30">
        <v>4</v>
      </c>
      <c r="I55" s="30">
        <v>3</v>
      </c>
      <c r="J55" s="32">
        <f t="shared" si="0"/>
        <v>3.4</v>
      </c>
      <c r="K55" s="61">
        <f t="shared" si="1"/>
        <v>5.6666666666666664E-2</v>
      </c>
      <c r="L55" s="33" t="s">
        <v>152</v>
      </c>
      <c r="M55" s="46" t="s">
        <v>154</v>
      </c>
    </row>
    <row r="56" spans="1:13" s="2" customFormat="1" ht="40.5" customHeight="1" x14ac:dyDescent="0.25">
      <c r="A56" s="42" t="s">
        <v>142</v>
      </c>
      <c r="B56" s="30">
        <v>54</v>
      </c>
      <c r="C56" s="53">
        <f>PESTLE!B27</f>
        <v>0</v>
      </c>
      <c r="D56" s="30"/>
      <c r="E56" s="30"/>
      <c r="F56" s="30"/>
      <c r="G56" s="30"/>
      <c r="H56" s="30"/>
      <c r="I56" s="30"/>
      <c r="J56" s="32">
        <f t="shared" si="0"/>
        <v>0</v>
      </c>
      <c r="K56" s="61">
        <f t="shared" si="1"/>
        <v>0</v>
      </c>
      <c r="L56" s="33"/>
      <c r="M56" s="46"/>
    </row>
    <row r="57" spans="1:13" s="2" customFormat="1" ht="40.5" customHeight="1" x14ac:dyDescent="0.25">
      <c r="A57" s="42" t="s">
        <v>143</v>
      </c>
      <c r="B57" s="30">
        <v>55</v>
      </c>
      <c r="C57" s="53">
        <f>PESTLE!B28</f>
        <v>0</v>
      </c>
      <c r="D57" s="30"/>
      <c r="E57" s="30"/>
      <c r="F57" s="30"/>
      <c r="G57" s="30"/>
      <c r="H57" s="30"/>
      <c r="I57" s="30"/>
      <c r="J57" s="32">
        <f t="shared" si="0"/>
        <v>0</v>
      </c>
      <c r="K57" s="61">
        <f t="shared" si="1"/>
        <v>0</v>
      </c>
      <c r="L57" s="33"/>
      <c r="M57" s="46"/>
    </row>
    <row r="58" spans="1:13" s="2" customFormat="1" ht="40.5" customHeight="1" x14ac:dyDescent="0.25">
      <c r="A58" s="42" t="s">
        <v>144</v>
      </c>
      <c r="B58" s="30">
        <v>56</v>
      </c>
      <c r="C58" s="53">
        <f>PESTLE!B29</f>
        <v>0</v>
      </c>
      <c r="D58" s="30"/>
      <c r="E58" s="30"/>
      <c r="F58" s="30"/>
      <c r="G58" s="30"/>
      <c r="H58" s="30"/>
      <c r="I58" s="30"/>
      <c r="J58" s="32">
        <f t="shared" si="0"/>
        <v>0</v>
      </c>
      <c r="K58" s="61">
        <f t="shared" si="1"/>
        <v>0</v>
      </c>
      <c r="L58" s="33"/>
      <c r="M58" s="46"/>
    </row>
    <row r="59" spans="1:13" s="2" customFormat="1" ht="40.5" customHeight="1" x14ac:dyDescent="0.25">
      <c r="A59" s="42" t="s">
        <v>145</v>
      </c>
      <c r="B59" s="30">
        <v>57</v>
      </c>
      <c r="C59" s="53">
        <f>PESTLE!B30</f>
        <v>0</v>
      </c>
      <c r="D59" s="30"/>
      <c r="E59" s="30"/>
      <c r="F59" s="30"/>
      <c r="G59" s="30"/>
      <c r="H59" s="30"/>
      <c r="I59" s="30"/>
      <c r="J59" s="32">
        <f t="shared" si="0"/>
        <v>0</v>
      </c>
      <c r="K59" s="61">
        <f t="shared" si="1"/>
        <v>0</v>
      </c>
      <c r="L59" s="33"/>
      <c r="M59" s="46"/>
    </row>
    <row r="60" spans="1:13" s="2" customFormat="1" ht="40.5" customHeight="1" x14ac:dyDescent="0.25">
      <c r="A60" s="42" t="s">
        <v>146</v>
      </c>
      <c r="B60" s="30">
        <v>58</v>
      </c>
      <c r="C60" s="53">
        <f>PESTLE!B31</f>
        <v>0</v>
      </c>
      <c r="D60" s="30"/>
      <c r="E60" s="30"/>
      <c r="F60" s="30"/>
      <c r="G60" s="30"/>
      <c r="H60" s="30"/>
      <c r="I60" s="30"/>
      <c r="J60" s="32">
        <f t="shared" si="0"/>
        <v>0</v>
      </c>
      <c r="K60" s="61">
        <f t="shared" si="1"/>
        <v>0</v>
      </c>
      <c r="L60" s="34"/>
      <c r="M60" s="46"/>
    </row>
    <row r="61" spans="1:13" s="2" customFormat="1" ht="40.5" customHeight="1" x14ac:dyDescent="0.25">
      <c r="A61" s="42" t="s">
        <v>147</v>
      </c>
      <c r="B61" s="30">
        <v>59</v>
      </c>
      <c r="C61" s="53">
        <f>PESTLE!B32</f>
        <v>0</v>
      </c>
      <c r="D61" s="30"/>
      <c r="E61" s="30"/>
      <c r="F61" s="30"/>
      <c r="G61" s="30"/>
      <c r="H61" s="30"/>
      <c r="I61" s="30"/>
      <c r="J61" s="32">
        <f t="shared" si="0"/>
        <v>0</v>
      </c>
      <c r="K61" s="61">
        <f t="shared" si="1"/>
        <v>0</v>
      </c>
      <c r="L61" s="33"/>
      <c r="M61" s="33"/>
    </row>
    <row r="62" spans="1:13" s="2" customFormat="1" ht="40.5" customHeight="1" x14ac:dyDescent="0.25">
      <c r="A62" s="42" t="s">
        <v>148</v>
      </c>
      <c r="B62" s="30">
        <v>60</v>
      </c>
      <c r="C62" s="53">
        <f>PESTLE!B33</f>
        <v>0</v>
      </c>
      <c r="D62" s="30"/>
      <c r="E62" s="30"/>
      <c r="F62" s="30"/>
      <c r="G62" s="30"/>
      <c r="H62" s="30"/>
      <c r="I62" s="30"/>
      <c r="J62" s="32">
        <f t="shared" si="0"/>
        <v>0</v>
      </c>
      <c r="K62" s="61">
        <f t="shared" si="1"/>
        <v>0</v>
      </c>
      <c r="L62" s="35"/>
      <c r="M62" s="48"/>
    </row>
    <row r="63" spans="1:13" ht="40.5" customHeight="1" x14ac:dyDescent="0.25">
      <c r="A63" s="5"/>
      <c r="B63" s="31"/>
      <c r="C63" s="6"/>
      <c r="D63" s="6">
        <f>SUM(D3:D62)</f>
        <v>60</v>
      </c>
      <c r="E63" s="31"/>
      <c r="F63" s="31"/>
      <c r="G63" s="31"/>
      <c r="H63" s="31"/>
      <c r="I63" s="31"/>
      <c r="J63" s="36">
        <f>SUM(J3:J62)</f>
        <v>98.350000000000023</v>
      </c>
      <c r="K63" s="31"/>
      <c r="L63" s="4"/>
      <c r="M63" s="4"/>
    </row>
    <row r="64" spans="1:13" x14ac:dyDescent="0.25">
      <c r="K64" s="43"/>
    </row>
  </sheetData>
  <mergeCells count="1">
    <mergeCell ref="E1:I1"/>
  </mergeCells>
  <conditionalFormatting sqref="K3:K62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{66D6910E-5AE4-430E-862D-5FE9623C9577}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26" orientation="portrait" r:id="rId1"/>
  <headerFooter>
    <oddHeader>&amp;L&amp;"Arial Narrow,полужирный"&amp;K0070C0&amp;G
Импульс для эффективных продаж в отеле! &amp;C&amp;"Arial Narrow,полужирный"&amp;16&amp;K0070C0Оценка факторов_пример</oddHeader>
    <oddFooter>&amp;R&amp;K0070C0&amp;P из &amp;N</oddFooter>
  </headerFooter>
  <rowBreaks count="1" manualBreakCount="1">
    <brk id="32" max="12" man="1"/>
  </rowBreaks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D6910E-5AE4-430E-862D-5FE9623C9577}">
            <x14:dataBar minLength="0" maxLength="100" negativeBarColorSameAsPositive="1" axisPosition="none">
              <x14:cfvo type="min"/>
              <x14:cfvo type="max"/>
            </x14:dataBar>
          </x14:cfRule>
          <xm:sqref>K3:K62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PESTLE (2)</vt:lpstr>
      <vt:lpstr>PESTLE</vt:lpstr>
      <vt:lpstr>Факторы_оценка</vt:lpstr>
      <vt:lpstr>Факторы_оценка_пример</vt:lpstr>
      <vt:lpstr>Факторы_оценка!Заголовки_для_печати</vt:lpstr>
      <vt:lpstr>Факторы_оценка_пример!Заголовки_для_печати</vt:lpstr>
      <vt:lpstr>PESTLE!Область_печати</vt:lpstr>
      <vt:lpstr>'PESTLE (2)'!Область_печати</vt:lpstr>
      <vt:lpstr>Факторы_оценка!Область_печати</vt:lpstr>
      <vt:lpstr>Факторы_оценка_пример!Область_печати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 Bosshard</cp:lastModifiedBy>
  <cp:lastPrinted>2021-09-14T13:44:16Z</cp:lastPrinted>
  <dcterms:created xsi:type="dcterms:W3CDTF">2013-09-30T12:45:08Z</dcterms:created>
  <dcterms:modified xsi:type="dcterms:W3CDTF">2021-10-03T21:56:24Z</dcterms:modified>
</cp:coreProperties>
</file>