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impulse-my.sharepoint.com/personal/irina_bosshard_impulsehospitality_com/Documents/IH RU site/IH Content (ready)/ih tools/"/>
    </mc:Choice>
  </mc:AlternateContent>
  <xr:revisionPtr revIDLastSave="0" documentId="14_{BBFC4A83-8011-4BDE-A32E-EB73C883D556}" xr6:coauthVersionLast="47" xr6:coauthVersionMax="47" xr10:uidLastSave="{00000000-0000-0000-0000-000000000000}"/>
  <bookViews>
    <workbookView xWindow="-120" yWindow="-120" windowWidth="29040" windowHeight="15840" activeTab="4" xr2:uid="{00000000-000D-0000-FFFF-FFFF00000000}"/>
  </bookViews>
  <sheets>
    <sheet name="Сегмент 1" sheetId="1" r:id="rId1"/>
    <sheet name="По месяцам" sheetId="13" r:id="rId2"/>
    <sheet name="По кварталам" sheetId="14" r:id="rId3"/>
    <sheet name="По статусам" sheetId="12" r:id="rId4"/>
    <sheet name="По менеджерам" sheetId="15" r:id="rId5"/>
  </sheets>
  <definedNames>
    <definedName name="_xlcn.WorksheetConnection_IHProductionReport_Final.xlsxTable11" hidden="1">Table1[]</definedName>
    <definedName name="_xlcn.WorksheetConnection_Сегмент1A2AX611" hidden="1">'Сегмент 1'!$A$2:$AY$61</definedName>
    <definedName name="_xlnm._FilterDatabase" localSheetId="0" hidden="1">'Сегмент 1'!$A$2:$AY$10</definedName>
    <definedName name="_xlnm.Print_Titles" localSheetId="0">'Сегмент 1'!$A:$G</definedName>
    <definedName name="_xlnm.Print_Area" localSheetId="2">'По кварталам'!$A$1:$X$33</definedName>
    <definedName name="_xlnm.Print_Area" localSheetId="4">'По менеджерам'!$A$1:$O$29</definedName>
    <definedName name="_xlnm.Print_Area" localSheetId="1">'По месяцам'!$A$1:$X$32</definedName>
    <definedName name="_xlnm.Print_Area" localSheetId="3">'По статусам'!$A$1:$K$34</definedName>
    <definedName name="_xlnm.Print_Area" localSheetId="0">'Сегмент 1'!$A$1:$AY$65</definedName>
  </definedNames>
  <calcPr calcId="191029"/>
  <pivotCaches>
    <pivotCache cacheId="3" r:id="rId6"/>
    <pivotCache cacheId="4" r:id="rId7"/>
    <pivotCache cacheId="5" r:id="rId8"/>
    <pivotCache cacheId="6" r:id="rId9"/>
  </pivotCaches>
  <extLst>
    <ext xmlns:x15="http://schemas.microsoft.com/office/spreadsheetml/2010/11/main" uri="{FCE2AD5D-F65C-4FA6-A056-5C36A1767C68}">
      <x15:dataModel>
        <x15:modelTables>
          <x15:modelTable id="Диапазон 1" name="Диапазон 1" connection="WorksheetConnection_Сегмент 1!$A$2:$AX$61"/>
          <x15:modelTable id="Table1" name="Table1" connection="WorksheetConnection_IH Production Report_Final.xlsx!Table1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1" l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J13" i="1" l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W15" i="1"/>
  <c r="AW17" i="1"/>
  <c r="AF15" i="1"/>
  <c r="AF16" i="1"/>
  <c r="AH16" i="1" s="1"/>
  <c r="AF17" i="1"/>
  <c r="AH17" i="1" s="1"/>
  <c r="AF18" i="1"/>
  <c r="AW18" i="1" s="1"/>
  <c r="AF19" i="1"/>
  <c r="AW19" i="1" s="1"/>
  <c r="AF20" i="1"/>
  <c r="AH20" i="1" s="1"/>
  <c r="AF21" i="1"/>
  <c r="AH21" i="1" s="1"/>
  <c r="AF22" i="1"/>
  <c r="AW22" i="1" s="1"/>
  <c r="AF23" i="1"/>
  <c r="AW23" i="1" s="1"/>
  <c r="AF24" i="1"/>
  <c r="AH24" i="1" s="1"/>
  <c r="AF25" i="1"/>
  <c r="AH25" i="1" s="1"/>
  <c r="AG15" i="1"/>
  <c r="AX15" i="1" s="1"/>
  <c r="AG16" i="1"/>
  <c r="AX16" i="1" s="1"/>
  <c r="AG17" i="1"/>
  <c r="AX17" i="1" s="1"/>
  <c r="AG18" i="1"/>
  <c r="AX18" i="1" s="1"/>
  <c r="AG19" i="1"/>
  <c r="AX19" i="1" s="1"/>
  <c r="AG20" i="1"/>
  <c r="AX20" i="1" s="1"/>
  <c r="AG21" i="1"/>
  <c r="AX21" i="1" s="1"/>
  <c r="AG22" i="1"/>
  <c r="AX22" i="1" s="1"/>
  <c r="AG23" i="1"/>
  <c r="AX23" i="1" s="1"/>
  <c r="AG24" i="1"/>
  <c r="AX24" i="1" s="1"/>
  <c r="AG25" i="1"/>
  <c r="AX25" i="1" s="1"/>
  <c r="AH15" i="1"/>
  <c r="AH18" i="1"/>
  <c r="AH22" i="1"/>
  <c r="AH23" i="1"/>
  <c r="AI15" i="1"/>
  <c r="AK15" i="1" s="1"/>
  <c r="AI16" i="1"/>
  <c r="AI17" i="1"/>
  <c r="AK17" i="1" s="1"/>
  <c r="AI18" i="1"/>
  <c r="AI19" i="1"/>
  <c r="AK19" i="1" s="1"/>
  <c r="AI20" i="1"/>
  <c r="AK20" i="1" s="1"/>
  <c r="AI21" i="1"/>
  <c r="AK21" i="1" s="1"/>
  <c r="AI22" i="1"/>
  <c r="AK22" i="1" s="1"/>
  <c r="AI23" i="1"/>
  <c r="AK23" i="1" s="1"/>
  <c r="AI24" i="1"/>
  <c r="AI25" i="1"/>
  <c r="AK25" i="1" s="1"/>
  <c r="AK18" i="1"/>
  <c r="AL15" i="1"/>
  <c r="AL16" i="1"/>
  <c r="AN16" i="1" s="1"/>
  <c r="AL17" i="1"/>
  <c r="AL18" i="1"/>
  <c r="AL19" i="1"/>
  <c r="AL20" i="1"/>
  <c r="AL21" i="1"/>
  <c r="AL22" i="1"/>
  <c r="AL23" i="1"/>
  <c r="AL24" i="1"/>
  <c r="AL25" i="1"/>
  <c r="AM15" i="1"/>
  <c r="AM16" i="1"/>
  <c r="AM17" i="1"/>
  <c r="AM18" i="1"/>
  <c r="AM19" i="1"/>
  <c r="AM20" i="1"/>
  <c r="AM21" i="1"/>
  <c r="AM22" i="1"/>
  <c r="AM23" i="1"/>
  <c r="AM24" i="1"/>
  <c r="AM25" i="1"/>
  <c r="AN17" i="1"/>
  <c r="AO15" i="1"/>
  <c r="AO16" i="1"/>
  <c r="AO17" i="1"/>
  <c r="AO18" i="1"/>
  <c r="AQ18" i="1" s="1"/>
  <c r="AO19" i="1"/>
  <c r="AO20" i="1"/>
  <c r="AO21" i="1"/>
  <c r="AO22" i="1"/>
  <c r="AO23" i="1"/>
  <c r="AO24" i="1"/>
  <c r="AO25" i="1"/>
  <c r="AP15" i="1"/>
  <c r="AP16" i="1"/>
  <c r="AP17" i="1"/>
  <c r="AP18" i="1"/>
  <c r="AP19" i="1"/>
  <c r="AP20" i="1"/>
  <c r="AP21" i="1"/>
  <c r="AP22" i="1"/>
  <c r="AP23" i="1"/>
  <c r="AP24" i="1"/>
  <c r="AP25" i="1"/>
  <c r="AR15" i="1"/>
  <c r="AR16" i="1"/>
  <c r="AR17" i="1"/>
  <c r="AR18" i="1"/>
  <c r="AR19" i="1"/>
  <c r="AR20" i="1"/>
  <c r="AR21" i="1"/>
  <c r="AR22" i="1"/>
  <c r="AR23" i="1"/>
  <c r="AR24" i="1"/>
  <c r="AR25" i="1"/>
  <c r="AS15" i="1"/>
  <c r="AS16" i="1"/>
  <c r="AS17" i="1"/>
  <c r="AS18" i="1"/>
  <c r="AS19" i="1"/>
  <c r="AS20" i="1"/>
  <c r="AS21" i="1"/>
  <c r="AS22" i="1"/>
  <c r="AS23" i="1"/>
  <c r="AS24" i="1"/>
  <c r="AS25" i="1"/>
  <c r="AT17" i="1"/>
  <c r="AQ19" i="1" l="1"/>
  <c r="AW16" i="1"/>
  <c r="AN25" i="1"/>
  <c r="AN19" i="1"/>
  <c r="AW21" i="1"/>
  <c r="AQ16" i="1"/>
  <c r="AT23" i="1"/>
  <c r="AQ25" i="1"/>
  <c r="AQ17" i="1"/>
  <c r="AQ24" i="1"/>
  <c r="AT16" i="1"/>
  <c r="AT15" i="1"/>
  <c r="AQ15" i="1"/>
  <c r="AW24" i="1"/>
  <c r="AN22" i="1"/>
  <c r="AN18" i="1"/>
  <c r="AT25" i="1"/>
  <c r="AN24" i="1"/>
  <c r="AQ23" i="1"/>
  <c r="AW20" i="1"/>
  <c r="AT19" i="1"/>
  <c r="AT18" i="1"/>
  <c r="AH19" i="1"/>
  <c r="AT22" i="1"/>
  <c r="AT24" i="1"/>
  <c r="AW25" i="1"/>
  <c r="AT21" i="1"/>
  <c r="AQ22" i="1"/>
  <c r="AN23" i="1"/>
  <c r="AN15" i="1"/>
  <c r="AK24" i="1"/>
  <c r="AK16" i="1"/>
  <c r="AT20" i="1"/>
  <c r="AQ21" i="1"/>
  <c r="AQ20" i="1"/>
  <c r="AN21" i="1"/>
  <c r="AN20" i="1"/>
  <c r="AG64" i="1"/>
  <c r="AG63" i="1"/>
  <c r="AF64" i="1"/>
  <c r="AF63" i="1"/>
  <c r="AS64" i="1"/>
  <c r="AR64" i="1"/>
  <c r="AP64" i="1"/>
  <c r="AO64" i="1"/>
  <c r="AM64" i="1"/>
  <c r="AL64" i="1"/>
  <c r="AJ64" i="1"/>
  <c r="AI64" i="1"/>
  <c r="AS63" i="1" l="1"/>
  <c r="AR63" i="1"/>
  <c r="AP63" i="1"/>
  <c r="AO63" i="1"/>
  <c r="AM63" i="1"/>
  <c r="AL63" i="1"/>
  <c r="AJ63" i="1"/>
  <c r="AI63" i="1"/>
  <c r="H62" i="1"/>
  <c r="AD62" i="1"/>
  <c r="AB62" i="1"/>
  <c r="Z62" i="1"/>
  <c r="X62" i="1"/>
  <c r="V62" i="1"/>
  <c r="T62" i="1"/>
  <c r="R62" i="1"/>
  <c r="N62" i="1"/>
  <c r="L62" i="1"/>
  <c r="P62" i="1"/>
  <c r="AE62" i="1"/>
  <c r="AC62" i="1"/>
  <c r="AA62" i="1"/>
  <c r="Y62" i="1"/>
  <c r="W62" i="1"/>
  <c r="U62" i="1"/>
  <c r="S62" i="1"/>
  <c r="Q62" i="1"/>
  <c r="O62" i="1"/>
  <c r="M62" i="1"/>
  <c r="K62" i="1"/>
  <c r="J62" i="1" l="1"/>
  <c r="I62" i="1"/>
  <c r="AV62" i="1" l="1"/>
  <c r="AU62" i="1"/>
  <c r="AJ4" i="1"/>
  <c r="AJ5" i="1"/>
  <c r="AJ6" i="1"/>
  <c r="AJ7" i="1"/>
  <c r="AJ8" i="1"/>
  <c r="AJ9" i="1"/>
  <c r="AJ10" i="1"/>
  <c r="AJ11" i="1"/>
  <c r="AJ12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E62" i="1"/>
  <c r="AR3" i="1"/>
  <c r="AR4" i="1"/>
  <c r="AR5" i="1"/>
  <c r="AR6" i="1"/>
  <c r="AR7" i="1"/>
  <c r="AR8" i="1"/>
  <c r="AR9" i="1"/>
  <c r="AR10" i="1"/>
  <c r="AR11" i="1"/>
  <c r="AR12" i="1"/>
  <c r="AR13" i="1"/>
  <c r="AR14" i="1"/>
  <c r="AR26" i="1"/>
  <c r="AR27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43" i="1"/>
  <c r="AR44" i="1"/>
  <c r="AR45" i="1"/>
  <c r="AR46" i="1"/>
  <c r="AR47" i="1"/>
  <c r="AR48" i="1"/>
  <c r="AR49" i="1"/>
  <c r="AR50" i="1"/>
  <c r="AR51" i="1"/>
  <c r="AR52" i="1"/>
  <c r="AR53" i="1"/>
  <c r="AR54" i="1"/>
  <c r="AR55" i="1"/>
  <c r="AR56" i="1"/>
  <c r="AR57" i="1"/>
  <c r="AR58" i="1"/>
  <c r="AR59" i="1"/>
  <c r="AR60" i="1"/>
  <c r="AR61" i="1"/>
  <c r="AR62" i="1"/>
  <c r="AS3" i="1"/>
  <c r="AS4" i="1"/>
  <c r="AS5" i="1"/>
  <c r="AS6" i="1"/>
  <c r="AS7" i="1"/>
  <c r="AS8" i="1"/>
  <c r="AS9" i="1"/>
  <c r="AS10" i="1"/>
  <c r="AS11" i="1"/>
  <c r="AS12" i="1"/>
  <c r="AS13" i="1"/>
  <c r="AS14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49" i="1"/>
  <c r="AS50" i="1"/>
  <c r="AS51" i="1"/>
  <c r="AS52" i="1"/>
  <c r="AS53" i="1"/>
  <c r="AS54" i="1"/>
  <c r="AS55" i="1"/>
  <c r="AS56" i="1"/>
  <c r="AS57" i="1"/>
  <c r="AS58" i="1"/>
  <c r="AS59" i="1"/>
  <c r="AS60" i="1"/>
  <c r="AS61" i="1"/>
  <c r="AS62" i="1"/>
  <c r="AP3" i="1"/>
  <c r="AP4" i="1"/>
  <c r="AP5" i="1"/>
  <c r="AP6" i="1"/>
  <c r="AP7" i="1"/>
  <c r="AP8" i="1"/>
  <c r="AP9" i="1"/>
  <c r="AP10" i="1"/>
  <c r="AP11" i="1"/>
  <c r="AP12" i="1"/>
  <c r="AP13" i="1"/>
  <c r="AP14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O3" i="1"/>
  <c r="AO4" i="1"/>
  <c r="AO5" i="1"/>
  <c r="AO6" i="1"/>
  <c r="AO7" i="1"/>
  <c r="AO8" i="1"/>
  <c r="AO9" i="1"/>
  <c r="AO10" i="1"/>
  <c r="AO11" i="1"/>
  <c r="AO12" i="1"/>
  <c r="AO13" i="1"/>
  <c r="AO14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M3" i="1"/>
  <c r="AM4" i="1"/>
  <c r="AM5" i="1"/>
  <c r="AM6" i="1"/>
  <c r="AM7" i="1"/>
  <c r="AM8" i="1"/>
  <c r="AM9" i="1"/>
  <c r="AM10" i="1"/>
  <c r="AM11" i="1"/>
  <c r="AM12" i="1"/>
  <c r="AM13" i="1"/>
  <c r="AM14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40" i="1"/>
  <c r="AM41" i="1"/>
  <c r="AM42" i="1"/>
  <c r="AM43" i="1"/>
  <c r="AM44" i="1"/>
  <c r="AM45" i="1"/>
  <c r="AM46" i="1"/>
  <c r="AM47" i="1"/>
  <c r="AM48" i="1"/>
  <c r="AM49" i="1"/>
  <c r="AM50" i="1"/>
  <c r="AM51" i="1"/>
  <c r="AM52" i="1"/>
  <c r="AM53" i="1"/>
  <c r="AM54" i="1"/>
  <c r="AM55" i="1"/>
  <c r="AM56" i="1"/>
  <c r="AM57" i="1"/>
  <c r="AM58" i="1"/>
  <c r="AM59" i="1"/>
  <c r="AM60" i="1"/>
  <c r="AM61" i="1"/>
  <c r="AM62" i="1"/>
  <c r="AL3" i="1"/>
  <c r="AL4" i="1"/>
  <c r="AL5" i="1"/>
  <c r="AL6" i="1"/>
  <c r="AL7" i="1"/>
  <c r="AL8" i="1"/>
  <c r="AL9" i="1"/>
  <c r="AL10" i="1"/>
  <c r="AL11" i="1"/>
  <c r="AL12" i="1"/>
  <c r="AL13" i="1"/>
  <c r="AL14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J3" i="1"/>
  <c r="AI3" i="1"/>
  <c r="AK3" i="1" s="1"/>
  <c r="AI4" i="1"/>
  <c r="AK4" i="1" s="1"/>
  <c r="AI5" i="1"/>
  <c r="AK5" i="1" s="1"/>
  <c r="AI6" i="1"/>
  <c r="AK6" i="1" s="1"/>
  <c r="AI7" i="1"/>
  <c r="AK7" i="1" s="1"/>
  <c r="AI8" i="1"/>
  <c r="AK8" i="1" s="1"/>
  <c r="AI9" i="1"/>
  <c r="AK9" i="1" s="1"/>
  <c r="AI10" i="1"/>
  <c r="AK10" i="1" s="1"/>
  <c r="AI11" i="1"/>
  <c r="AK11" i="1" s="1"/>
  <c r="AI12" i="1"/>
  <c r="AK12" i="1" s="1"/>
  <c r="AI13" i="1"/>
  <c r="AK13" i="1" s="1"/>
  <c r="AI14" i="1"/>
  <c r="AK14" i="1" s="1"/>
  <c r="AI26" i="1"/>
  <c r="AK26" i="1" s="1"/>
  <c r="AI27" i="1"/>
  <c r="AK27" i="1" s="1"/>
  <c r="AI28" i="1"/>
  <c r="AK28" i="1" s="1"/>
  <c r="AI29" i="1"/>
  <c r="AK29" i="1" s="1"/>
  <c r="AI30" i="1"/>
  <c r="AK30" i="1" s="1"/>
  <c r="AI31" i="1"/>
  <c r="AK31" i="1" s="1"/>
  <c r="AI32" i="1"/>
  <c r="AK32" i="1" s="1"/>
  <c r="AI33" i="1"/>
  <c r="AK33" i="1" s="1"/>
  <c r="AI34" i="1"/>
  <c r="AK34" i="1" s="1"/>
  <c r="AI35" i="1"/>
  <c r="AK35" i="1" s="1"/>
  <c r="AI36" i="1"/>
  <c r="AK36" i="1" s="1"/>
  <c r="AI37" i="1"/>
  <c r="AK37" i="1" s="1"/>
  <c r="AI38" i="1"/>
  <c r="AK38" i="1" s="1"/>
  <c r="AI39" i="1"/>
  <c r="AK39" i="1" s="1"/>
  <c r="AI40" i="1"/>
  <c r="AK40" i="1" s="1"/>
  <c r="AI41" i="1"/>
  <c r="AK41" i="1" s="1"/>
  <c r="AI42" i="1"/>
  <c r="AK42" i="1" s="1"/>
  <c r="AI43" i="1"/>
  <c r="AK43" i="1" s="1"/>
  <c r="AI44" i="1"/>
  <c r="AK44" i="1" s="1"/>
  <c r="AI45" i="1"/>
  <c r="AK45" i="1" s="1"/>
  <c r="AI46" i="1"/>
  <c r="AK46" i="1" s="1"/>
  <c r="AI47" i="1"/>
  <c r="AK47" i="1" s="1"/>
  <c r="AI48" i="1"/>
  <c r="AK48" i="1" s="1"/>
  <c r="AI49" i="1"/>
  <c r="AK49" i="1" s="1"/>
  <c r="AI50" i="1"/>
  <c r="AK50" i="1" s="1"/>
  <c r="AI51" i="1"/>
  <c r="AK51" i="1" s="1"/>
  <c r="AI52" i="1"/>
  <c r="AK52" i="1" s="1"/>
  <c r="AI53" i="1"/>
  <c r="AK53" i="1" s="1"/>
  <c r="AI54" i="1"/>
  <c r="AK54" i="1" s="1"/>
  <c r="AI55" i="1"/>
  <c r="AK55" i="1" s="1"/>
  <c r="AI56" i="1"/>
  <c r="AK56" i="1" s="1"/>
  <c r="AI57" i="1"/>
  <c r="AK57" i="1" s="1"/>
  <c r="AI58" i="1"/>
  <c r="AK58" i="1" s="1"/>
  <c r="AI59" i="1"/>
  <c r="AK59" i="1" s="1"/>
  <c r="AI60" i="1"/>
  <c r="AK60" i="1" s="1"/>
  <c r="AI61" i="1"/>
  <c r="AK61" i="1" s="1"/>
  <c r="AG3" i="1"/>
  <c r="AX3" i="1" s="1"/>
  <c r="AG4" i="1"/>
  <c r="AX4" i="1" s="1"/>
  <c r="AG5" i="1"/>
  <c r="AX5" i="1" s="1"/>
  <c r="AG6" i="1"/>
  <c r="AX6" i="1" s="1"/>
  <c r="AG7" i="1"/>
  <c r="AX7" i="1" s="1"/>
  <c r="AG8" i="1"/>
  <c r="AX8" i="1" s="1"/>
  <c r="AG9" i="1"/>
  <c r="AX9" i="1" s="1"/>
  <c r="AG10" i="1"/>
  <c r="AX10" i="1" s="1"/>
  <c r="AG11" i="1"/>
  <c r="AX11" i="1" s="1"/>
  <c r="AG12" i="1"/>
  <c r="AX12" i="1" s="1"/>
  <c r="AG13" i="1"/>
  <c r="AX13" i="1" s="1"/>
  <c r="AG14" i="1"/>
  <c r="AX14" i="1" s="1"/>
  <c r="AG26" i="1"/>
  <c r="AX26" i="1" s="1"/>
  <c r="AG27" i="1"/>
  <c r="AX27" i="1" s="1"/>
  <c r="AG28" i="1"/>
  <c r="AX28" i="1" s="1"/>
  <c r="AG29" i="1"/>
  <c r="AX29" i="1" s="1"/>
  <c r="AG30" i="1"/>
  <c r="AX30" i="1" s="1"/>
  <c r="AG31" i="1"/>
  <c r="AX31" i="1" s="1"/>
  <c r="AG32" i="1"/>
  <c r="AX32" i="1" s="1"/>
  <c r="AG33" i="1"/>
  <c r="AX33" i="1" s="1"/>
  <c r="AG34" i="1"/>
  <c r="AX34" i="1" s="1"/>
  <c r="AG35" i="1"/>
  <c r="AX35" i="1" s="1"/>
  <c r="AG36" i="1"/>
  <c r="AX36" i="1" s="1"/>
  <c r="AG37" i="1"/>
  <c r="AX37" i="1" s="1"/>
  <c r="AG38" i="1"/>
  <c r="AX38" i="1" s="1"/>
  <c r="AG39" i="1"/>
  <c r="AX39" i="1" s="1"/>
  <c r="AG40" i="1"/>
  <c r="AX40" i="1" s="1"/>
  <c r="AG41" i="1"/>
  <c r="AX41" i="1" s="1"/>
  <c r="AG42" i="1"/>
  <c r="AX42" i="1" s="1"/>
  <c r="AG43" i="1"/>
  <c r="AX43" i="1" s="1"/>
  <c r="AG44" i="1"/>
  <c r="AX44" i="1" s="1"/>
  <c r="AG45" i="1"/>
  <c r="AX45" i="1" s="1"/>
  <c r="AG46" i="1"/>
  <c r="AX46" i="1" s="1"/>
  <c r="AG47" i="1"/>
  <c r="AX47" i="1" s="1"/>
  <c r="AG48" i="1"/>
  <c r="AX48" i="1" s="1"/>
  <c r="AG49" i="1"/>
  <c r="AX49" i="1" s="1"/>
  <c r="AG50" i="1"/>
  <c r="AX50" i="1" s="1"/>
  <c r="AG51" i="1"/>
  <c r="AX51" i="1" s="1"/>
  <c r="AG52" i="1"/>
  <c r="AX52" i="1" s="1"/>
  <c r="AG53" i="1"/>
  <c r="AX53" i="1" s="1"/>
  <c r="AG54" i="1"/>
  <c r="AX54" i="1" s="1"/>
  <c r="AG55" i="1"/>
  <c r="AX55" i="1" s="1"/>
  <c r="AG56" i="1"/>
  <c r="AX56" i="1" s="1"/>
  <c r="AG57" i="1"/>
  <c r="AX57" i="1" s="1"/>
  <c r="AG58" i="1"/>
  <c r="AX58" i="1" s="1"/>
  <c r="AG59" i="1"/>
  <c r="AX59" i="1" s="1"/>
  <c r="AG60" i="1"/>
  <c r="AX60" i="1" s="1"/>
  <c r="AG61" i="1"/>
  <c r="AX61" i="1" s="1"/>
  <c r="AF3" i="1"/>
  <c r="AF4" i="1"/>
  <c r="AF5" i="1"/>
  <c r="AF6" i="1"/>
  <c r="AF7" i="1"/>
  <c r="AF8" i="1"/>
  <c r="AH8" i="1" s="1"/>
  <c r="AF9" i="1"/>
  <c r="AF10" i="1"/>
  <c r="AH10" i="1" s="1"/>
  <c r="AF11" i="1"/>
  <c r="AF12" i="1"/>
  <c r="AF13" i="1"/>
  <c r="AW13" i="1" s="1"/>
  <c r="AF14" i="1"/>
  <c r="AW14" i="1" s="1"/>
  <c r="AF26" i="1"/>
  <c r="AW26" i="1" s="1"/>
  <c r="AF27" i="1"/>
  <c r="AH27" i="1" s="1"/>
  <c r="AF28" i="1"/>
  <c r="AF29" i="1"/>
  <c r="AH29" i="1" s="1"/>
  <c r="AF30" i="1"/>
  <c r="AF31" i="1"/>
  <c r="AF32" i="1"/>
  <c r="AF33" i="1"/>
  <c r="AF34" i="1"/>
  <c r="AF35" i="1"/>
  <c r="AH35" i="1" s="1"/>
  <c r="AF36" i="1"/>
  <c r="AF37" i="1"/>
  <c r="AH37" i="1" s="1"/>
  <c r="AF38" i="1"/>
  <c r="AF39" i="1"/>
  <c r="AF40" i="1"/>
  <c r="AF41" i="1"/>
  <c r="AF42" i="1"/>
  <c r="AF43" i="1"/>
  <c r="AH43" i="1" s="1"/>
  <c r="AF44" i="1"/>
  <c r="AF45" i="1"/>
  <c r="AH45" i="1" s="1"/>
  <c r="AF46" i="1"/>
  <c r="AH46" i="1" s="1"/>
  <c r="AF47" i="1"/>
  <c r="AF48" i="1"/>
  <c r="AF49" i="1"/>
  <c r="AF50" i="1"/>
  <c r="AF51" i="1"/>
  <c r="AH51" i="1" s="1"/>
  <c r="AF52" i="1"/>
  <c r="AF53" i="1"/>
  <c r="AH53" i="1" s="1"/>
  <c r="AF54" i="1"/>
  <c r="AF55" i="1"/>
  <c r="AF56" i="1"/>
  <c r="AF57" i="1"/>
  <c r="AF58" i="1"/>
  <c r="AF59" i="1"/>
  <c r="AH59" i="1" s="1"/>
  <c r="AF60" i="1"/>
  <c r="AF61" i="1"/>
  <c r="AH61" i="1" s="1"/>
  <c r="AW54" i="1" l="1"/>
  <c r="AH54" i="1"/>
  <c r="AW60" i="1"/>
  <c r="AH60" i="1"/>
  <c r="AW58" i="1"/>
  <c r="AH58" i="1"/>
  <c r="AW56" i="1"/>
  <c r="AH56" i="1"/>
  <c r="AW57" i="1"/>
  <c r="AH57" i="1"/>
  <c r="AW55" i="1"/>
  <c r="AH55" i="1"/>
  <c r="AW9" i="1"/>
  <c r="AH9" i="1"/>
  <c r="AW7" i="1"/>
  <c r="AH7" i="1"/>
  <c r="AW6" i="1"/>
  <c r="AH6" i="1"/>
  <c r="AW5" i="1"/>
  <c r="AH5" i="1"/>
  <c r="AW12" i="1"/>
  <c r="AH12" i="1"/>
  <c r="AW4" i="1"/>
  <c r="AH4" i="1"/>
  <c r="AW11" i="1"/>
  <c r="AH11" i="1"/>
  <c r="AW3" i="1"/>
  <c r="AH3" i="1"/>
  <c r="AW50" i="1"/>
  <c r="AH50" i="1"/>
  <c r="AW49" i="1"/>
  <c r="AH49" i="1"/>
  <c r="AW48" i="1"/>
  <c r="AH48" i="1"/>
  <c r="AH13" i="1"/>
  <c r="AW47" i="1"/>
  <c r="AH47" i="1"/>
  <c r="AW52" i="1"/>
  <c r="AH52" i="1"/>
  <c r="AH14" i="1"/>
  <c r="AW42" i="1"/>
  <c r="AH42" i="1"/>
  <c r="AW34" i="1"/>
  <c r="AH34" i="1"/>
  <c r="AH26" i="1"/>
  <c r="AW28" i="1"/>
  <c r="AH28" i="1"/>
  <c r="AW41" i="1"/>
  <c r="AH41" i="1"/>
  <c r="AW33" i="1"/>
  <c r="AH33" i="1"/>
  <c r="AW44" i="1"/>
  <c r="AH44" i="1"/>
  <c r="AW40" i="1"/>
  <c r="AH40" i="1"/>
  <c r="AW32" i="1"/>
  <c r="AH32" i="1"/>
  <c r="AW39" i="1"/>
  <c r="AH39" i="1"/>
  <c r="AW31" i="1"/>
  <c r="AH31" i="1"/>
  <c r="AW36" i="1"/>
  <c r="AH36" i="1"/>
  <c r="AW30" i="1"/>
  <c r="AH30" i="1"/>
  <c r="AW38" i="1"/>
  <c r="AH38" i="1"/>
  <c r="AX62" i="1"/>
  <c r="AQ4" i="1"/>
  <c r="AT43" i="1"/>
  <c r="AT35" i="1"/>
  <c r="AT27" i="1"/>
  <c r="AT7" i="1"/>
  <c r="AW45" i="1"/>
  <c r="AW37" i="1"/>
  <c r="AN5" i="1"/>
  <c r="AW29" i="1"/>
  <c r="AQ40" i="1"/>
  <c r="AQ32" i="1"/>
  <c r="AQ13" i="1"/>
  <c r="AJ62" i="1"/>
  <c r="AN33" i="1"/>
  <c r="AN14" i="1"/>
  <c r="AN40" i="1"/>
  <c r="AN32" i="1"/>
  <c r="AN13" i="1"/>
  <c r="AN4" i="1"/>
  <c r="AQ39" i="1"/>
  <c r="AQ31" i="1"/>
  <c r="AQ11" i="1"/>
  <c r="AQ3" i="1"/>
  <c r="AT42" i="1"/>
  <c r="AT34" i="1"/>
  <c r="AT26" i="1"/>
  <c r="AT6" i="1"/>
  <c r="AW8" i="1"/>
  <c r="AN39" i="1"/>
  <c r="AN31" i="1"/>
  <c r="AN11" i="1"/>
  <c r="AN3" i="1"/>
  <c r="AQ38" i="1"/>
  <c r="AQ30" i="1"/>
  <c r="AQ10" i="1"/>
  <c r="AT57" i="1"/>
  <c r="AT41" i="1"/>
  <c r="AT33" i="1"/>
  <c r="AT14" i="1"/>
  <c r="AT5" i="1"/>
  <c r="AW43" i="1"/>
  <c r="AW35" i="1"/>
  <c r="AW27" i="1"/>
  <c r="AG62" i="1"/>
  <c r="AN51" i="1"/>
  <c r="AN38" i="1"/>
  <c r="AN30" i="1"/>
  <c r="AN10" i="1"/>
  <c r="AQ45" i="1"/>
  <c r="AQ37" i="1"/>
  <c r="AQ29" i="1"/>
  <c r="AQ9" i="1"/>
  <c r="AT51" i="1"/>
  <c r="AT40" i="1"/>
  <c r="AT32" i="1"/>
  <c r="AT13" i="1"/>
  <c r="AT4" i="1"/>
  <c r="AN45" i="1"/>
  <c r="AN37" i="1"/>
  <c r="AN29" i="1"/>
  <c r="AN9" i="1"/>
  <c r="AQ44" i="1"/>
  <c r="AQ36" i="1"/>
  <c r="AQ28" i="1"/>
  <c r="AQ8" i="1"/>
  <c r="AT49" i="1"/>
  <c r="AT39" i="1"/>
  <c r="AT31" i="1"/>
  <c r="AT11" i="1"/>
  <c r="AT3" i="1"/>
  <c r="AN41" i="1"/>
  <c r="AF62" i="1"/>
  <c r="AN44" i="1"/>
  <c r="AN36" i="1"/>
  <c r="AN28" i="1"/>
  <c r="AN8" i="1"/>
  <c r="AQ43" i="1"/>
  <c r="AQ35" i="1"/>
  <c r="AQ27" i="1"/>
  <c r="AQ7" i="1"/>
  <c r="AT46" i="1"/>
  <c r="AT38" i="1"/>
  <c r="AT30" i="1"/>
  <c r="AT10" i="1"/>
  <c r="AN43" i="1"/>
  <c r="AN35" i="1"/>
  <c r="AN27" i="1"/>
  <c r="AN7" i="1"/>
  <c r="AQ42" i="1"/>
  <c r="AQ34" i="1"/>
  <c r="AQ26" i="1"/>
  <c r="AQ6" i="1"/>
  <c r="AT45" i="1"/>
  <c r="AT37" i="1"/>
  <c r="AT29" i="1"/>
  <c r="AT9" i="1"/>
  <c r="AN42" i="1"/>
  <c r="AN34" i="1"/>
  <c r="AN26" i="1"/>
  <c r="AN6" i="1"/>
  <c r="AQ41" i="1"/>
  <c r="AQ33" i="1"/>
  <c r="AQ14" i="1"/>
  <c r="AQ5" i="1"/>
  <c r="AT44" i="1"/>
  <c r="AT36" i="1"/>
  <c r="AT28" i="1"/>
  <c r="AT8" i="1"/>
  <c r="AW10" i="1"/>
  <c r="AT12" i="1"/>
  <c r="AN12" i="1"/>
  <c r="AQ12" i="1"/>
  <c r="AN59" i="1"/>
  <c r="AT58" i="1"/>
  <c r="AT50" i="1"/>
  <c r="AW59" i="1"/>
  <c r="AW51" i="1"/>
  <c r="AQ60" i="1"/>
  <c r="AT56" i="1"/>
  <c r="AT48" i="1"/>
  <c r="AQ52" i="1"/>
  <c r="AT55" i="1"/>
  <c r="AT47" i="1"/>
  <c r="AT54" i="1"/>
  <c r="AT61" i="1"/>
  <c r="AT53" i="1"/>
  <c r="AW46" i="1"/>
  <c r="AT60" i="1"/>
  <c r="AT52" i="1"/>
  <c r="AW61" i="1"/>
  <c r="AW53" i="1"/>
  <c r="AT59" i="1"/>
  <c r="AN60" i="1"/>
  <c r="AN52" i="1"/>
  <c r="AQ61" i="1"/>
  <c r="AQ53" i="1"/>
  <c r="AN58" i="1"/>
  <c r="AN50" i="1"/>
  <c r="AQ59" i="1"/>
  <c r="AQ51" i="1"/>
  <c r="AN57" i="1"/>
  <c r="AN49" i="1"/>
  <c r="AQ58" i="1"/>
  <c r="AQ50" i="1"/>
  <c r="AN56" i="1"/>
  <c r="AN48" i="1"/>
  <c r="AQ57" i="1"/>
  <c r="AQ49" i="1"/>
  <c r="AI62" i="1"/>
  <c r="AN55" i="1"/>
  <c r="AN47" i="1"/>
  <c r="AQ56" i="1"/>
  <c r="AQ48" i="1"/>
  <c r="AN54" i="1"/>
  <c r="AN46" i="1"/>
  <c r="AQ55" i="1"/>
  <c r="AQ47" i="1"/>
  <c r="AN61" i="1"/>
  <c r="AN53" i="1"/>
  <c r="AQ54" i="1"/>
  <c r="AQ46" i="1"/>
  <c r="AH62" i="1" l="1"/>
  <c r="AW62" i="1"/>
  <c r="AK62" i="1"/>
  <c r="AT62" i="1"/>
  <c r="AQ62" i="1"/>
  <c r="AN6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tc={7D5F4ECF-2466-4BD6-9F6D-890623046CFA}</author>
    <author>tc={0FF36FF9-91B8-4CA3-B2F7-EEFD3861D295}</author>
    <author>tc={F01603AF-560F-4852-AD99-7FCF8A927138}</author>
    <author>tc={F493BB75-7C92-4605-89CD-25A68DD63363}</author>
    <author>Irina Bosshard</author>
  </authors>
  <commentList>
    <comment ref="C2" authorId="0" shapeId="0" xr:uid="{7D5F4ECF-2466-4BD6-9F6D-890623046CFA}">
      <text>
        <t xml:space="preserve">[Цепочка примечаний]
Ваша версия Excel позволяет прочитать эту цепочку примечаний, но если открыть файл в более поздней версии Excel, все внесенные в нее изменения будут удалены. Подробнее: https://go.microsoft.com/fwlink/?linkid=870924
Комментарий:
    Статусы компаний
N-новая компания, договор подписан в течение текущего года, 
R-существующая компания, был подписан договор и в предыдущие годы, 
 - потерянная компания
</t>
      </text>
    </comment>
    <comment ref="D2" authorId="1" shapeId="0" xr:uid="{0FF36FF9-91B8-4CA3-B2F7-EEFD3861D295}">
      <text>
        <t>[Цепочка примечаний]
Ваша версия Excel позволяет прочитать эту цепочку примечаний, но если открыть файл в более поздней версии Excel, все внесенные в нее изменения будут удалены. Подробнее: https://go.microsoft.com/fwlink/?linkid=870924
Комментарий:
    Инициалы менеджера</t>
      </text>
    </comment>
    <comment ref="E2" authorId="2" shapeId="0" xr:uid="{F01603AF-560F-4852-AD99-7FCF8A927138}">
      <text>
        <t>[Цепочка примечаний]
Ваша версия Excel позволяет прочитать эту цепочку примечаний, но если открыть файл в более поздней версии Excel, все внесенные в нее изменения будут удалены. Подробнее: https://go.microsoft.com/fwlink/?linkid=870924
Комментарий:
    Гарантированное кол-во ночей, обещанное компанией</t>
      </text>
    </comment>
    <comment ref="F2" authorId="3" shapeId="0" xr:uid="{F493BB75-7C92-4605-89CD-25A68DD63363}">
      <text>
        <t>[Цепочка примечаний]
Ваша версия Excel позволяет прочитать эту цепочку примечаний, но если открыть файл в более поздней версии Excel, все внесенные в нее изменения будут удалены. Подробнее: https://go.microsoft.com/fwlink/?linkid=870924
Комментарий:
    Код цены, под которым цена заведена в систему управления отелем (PMS)</t>
      </text>
    </comment>
    <comment ref="G2" authorId="4" shapeId="0" xr:uid="{DAFD9799-32C8-445E-85BB-A361D4B3D860}">
      <text>
        <r>
          <rPr>
            <b/>
            <sz val="9"/>
            <color indexed="81"/>
            <rFont val="Tahoma"/>
            <family val="2"/>
          </rPr>
          <t>Irina Bosshard:</t>
        </r>
        <r>
          <rPr>
            <sz val="9"/>
            <color indexed="81"/>
            <rFont val="Tahoma"/>
            <family val="2"/>
          </rPr>
          <t xml:space="preserve">
Заносится дата подписания договора</t>
        </r>
      </text>
    </comment>
    <comment ref="H2" authorId="4" shapeId="0" xr:uid="{9D1CC091-F71C-49B8-B2BB-9264DFD813B4}">
      <text>
        <r>
          <rPr>
            <b/>
            <sz val="9"/>
            <color indexed="81"/>
            <rFont val="Tahoma"/>
            <family val="2"/>
          </rPr>
          <t>Irina Bosshard:</t>
        </r>
        <r>
          <rPr>
            <sz val="9"/>
            <color indexed="81"/>
            <rFont val="Tahoma"/>
            <family val="2"/>
          </rPr>
          <t xml:space="preserve">
В эту и каждую последующие колонки заносятся количество ночей от конкретной компании за месяц</t>
        </r>
      </text>
    </comment>
    <comment ref="I2" authorId="4" shapeId="0" xr:uid="{75D6590A-7526-4041-B196-35134AA740D0}">
      <text>
        <r>
          <rPr>
            <b/>
            <sz val="9"/>
            <color indexed="81"/>
            <rFont val="Tahoma"/>
            <family val="2"/>
          </rPr>
          <t>Irina Bosshard:</t>
        </r>
        <r>
          <rPr>
            <sz val="9"/>
            <color indexed="81"/>
            <rFont val="Tahoma"/>
            <family val="2"/>
          </rPr>
          <t xml:space="preserve">
В эту и последующий колонки заносится 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5C67891-A105-4973-B6BB-06167E1313A3}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F2E8991-1AAB-40F0-81B1-6CD7D705831C}" name="WorksheetConnection_IH Production Report_Final.xlsx!Table1" type="102" refreshedVersion="6" minRefreshableVersion="5">
    <extLst>
      <ext xmlns:x15="http://schemas.microsoft.com/office/spreadsheetml/2010/11/main" uri="{DE250136-89BD-433C-8126-D09CA5730AF9}">
        <x15:connection id="Table1">
          <x15:rangePr sourceName="_xlcn.WorksheetConnection_IHProductionReport_Final.xlsxTable11"/>
        </x15:connection>
      </ext>
    </extLst>
  </connection>
  <connection id="3" xr16:uid="{69AD48B5-7FCD-48B5-96ED-7A42A6DBB78E}" name="WorksheetConnection_Сегмент 1!$A$2:$AX$61" type="102" refreshedVersion="6" minRefreshableVersion="5">
    <extLst>
      <ext xmlns:x15="http://schemas.microsoft.com/office/spreadsheetml/2010/11/main" uri="{DE250136-89BD-433C-8126-D09CA5730AF9}">
        <x15:connection id="Диапазон 1" autoDelete="1">
          <x15:rangePr sourceName="_xlcn.WorksheetConnection_Сегмент1A2AX611"/>
        </x15:connection>
      </ext>
    </extLst>
  </connection>
</connections>
</file>

<file path=xl/sharedStrings.xml><?xml version="1.0" encoding="utf-8"?>
<sst xmlns="http://schemas.openxmlformats.org/spreadsheetml/2006/main" count="129" uniqueCount="84">
  <si>
    <t>Название компании</t>
  </si>
  <si>
    <t>янв ночи</t>
  </si>
  <si>
    <t>янв выручка</t>
  </si>
  <si>
    <t>фев ночи</t>
  </si>
  <si>
    <t>февр выручка</t>
  </si>
  <si>
    <t>март ночи</t>
  </si>
  <si>
    <t>март выручка</t>
  </si>
  <si>
    <t>апр ночи</t>
  </si>
  <si>
    <t>апр выручка</t>
  </si>
  <si>
    <t>май ночи</t>
  </si>
  <si>
    <t>май выручка</t>
  </si>
  <si>
    <t>июнь ночи</t>
  </si>
  <si>
    <t>июнь выручка</t>
  </si>
  <si>
    <t>июль ночи</t>
  </si>
  <si>
    <t>июль выручка</t>
  </si>
  <si>
    <t>авг ночи</t>
  </si>
  <si>
    <t>авг выручка</t>
  </si>
  <si>
    <t>сент ночи</t>
  </si>
  <si>
    <t>сент выручка</t>
  </si>
  <si>
    <t>окт ночи</t>
  </si>
  <si>
    <t>окт выручка</t>
  </si>
  <si>
    <t>ноя ночи</t>
  </si>
  <si>
    <t>ноя выручка</t>
  </si>
  <si>
    <t>дек ночи</t>
  </si>
  <si>
    <t>дек выручка</t>
  </si>
  <si>
    <t>средняя цена</t>
  </si>
  <si>
    <t>Статус</t>
  </si>
  <si>
    <t>III QTR ночи</t>
  </si>
  <si>
    <t>III QTR выручка</t>
  </si>
  <si>
    <t>IV QTR ночи</t>
  </si>
  <si>
    <t>IV QTR выручка</t>
  </si>
  <si>
    <t>II QTR ночи</t>
  </si>
  <si>
    <t>II QTR выручка</t>
  </si>
  <si>
    <t>I QTR ночи</t>
  </si>
  <si>
    <t>I QTR выручка</t>
  </si>
  <si>
    <t>№ п/п</t>
  </si>
  <si>
    <t>Бизнес прошл.года (ночи)</t>
  </si>
  <si>
    <t>Бизнес прошл.года (выручка)</t>
  </si>
  <si>
    <t>Комментарии</t>
  </si>
  <si>
    <t xml:space="preserve">Отв. </t>
  </si>
  <si>
    <t>Дата договора</t>
  </si>
  <si>
    <t xml:space="preserve"> объем в ночах</t>
  </si>
  <si>
    <t>I QTR разница с  договором</t>
  </si>
  <si>
    <t>II QTR разница с  договором</t>
  </si>
  <si>
    <t>III QTR разница с договором</t>
  </si>
  <si>
    <t>IV QTR разница с договором</t>
  </si>
  <si>
    <t>выручка тек. Год</t>
  </si>
  <si>
    <t xml:space="preserve">ночи тек год </t>
  </si>
  <si>
    <t>разница ночи тек к прошл. Году</t>
  </si>
  <si>
    <t>разница выручка тек к прошл. Году</t>
  </si>
  <si>
    <t>М2</t>
  </si>
  <si>
    <t>М1</t>
  </si>
  <si>
    <t>Бюджет</t>
  </si>
  <si>
    <t>Прошлый год</t>
  </si>
  <si>
    <t>Текущий год</t>
  </si>
  <si>
    <t xml:space="preserve">Название компании 1 </t>
  </si>
  <si>
    <t>Название компании 2</t>
  </si>
  <si>
    <t>Название компании 3</t>
  </si>
  <si>
    <t>Название компании 4</t>
  </si>
  <si>
    <t>Название компании 5</t>
  </si>
  <si>
    <t>Название компании 6</t>
  </si>
  <si>
    <t>Название компании 7</t>
  </si>
  <si>
    <t>Название компании 8</t>
  </si>
  <si>
    <t>Название компании 9</t>
  </si>
  <si>
    <t>Название компании 10</t>
  </si>
  <si>
    <t>Н</t>
  </si>
  <si>
    <t>С</t>
  </si>
  <si>
    <t>П</t>
  </si>
  <si>
    <t>(пусто)</t>
  </si>
  <si>
    <t>Общий итог</t>
  </si>
  <si>
    <t>Статусы компаний</t>
  </si>
  <si>
    <t>Кол-во компаний</t>
  </si>
  <si>
    <t>Кол-во ночей</t>
  </si>
  <si>
    <t>Выручка</t>
  </si>
  <si>
    <t>Названия строк</t>
  </si>
  <si>
    <t xml:space="preserve"> I QTR ночи</t>
  </si>
  <si>
    <t>ночи тек год</t>
  </si>
  <si>
    <t>Код цены</t>
  </si>
  <si>
    <t>К3</t>
  </si>
  <si>
    <t>К2</t>
  </si>
  <si>
    <t>К1</t>
  </si>
  <si>
    <t>К4</t>
  </si>
  <si>
    <t>К5</t>
  </si>
  <si>
    <t>Количество компаний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</si>
</sst>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_р_._-;\-* #,##0.00_р_._-;_-* &quot;-&quot;??_р_._-;_-@_-"/>
    <numFmt numFmtId="165" formatCode="_-* #,##0.00\ _₽_-;\-* #,##0.00\ _₽_-;_-* &quot;-&quot;??\ _₽_-;_-@_-"/>
    <numFmt numFmtId="166" formatCode="_-* #,##0\ _₽_-;\-* #,##0\ _₽_-;_-* &quot;-&quot;??\ _₽_-;_-@_-"/>
    <numFmt numFmtId="167" formatCode="d/m/yy;@"/>
    <numFmt numFmtId="168" formatCode="#,##0_ ;\-#,##0\ "/>
  </numFmts>
  <fonts count="1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b/>
      <sz val="10"/>
      <name val="Arial Narrow"/>
      <family val="2"/>
    </font>
    <font>
      <b/>
      <sz val="8"/>
      <color theme="1"/>
      <name val="Courier New"/>
      <family val="3"/>
    </font>
    <font>
      <sz val="8"/>
      <color theme="1"/>
      <name val="Courier New"/>
      <family val="3"/>
    </font>
    <font>
      <b/>
      <i/>
      <sz val="10"/>
      <color theme="1"/>
      <name val="Arial Narrow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0070C0"/>
      <name val="Arial Narrow"/>
      <family val="2"/>
    </font>
    <font>
      <sz val="10"/>
      <color rgb="FF0070C0"/>
      <name val="Arial Narrow"/>
      <family val="2"/>
    </font>
    <font>
      <sz val="10"/>
      <name val="Arial Narrow"/>
      <family val="2"/>
    </font>
    <font>
      <b/>
      <i/>
      <sz val="10"/>
      <color rgb="FF0070C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DEF5CF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wrapText="1"/>
    </xf>
    <xf numFmtId="164" fontId="3" fillId="0" borderId="0" xfId="1" applyNumberFormat="1" applyFont="1"/>
    <xf numFmtId="3" fontId="3" fillId="0" borderId="0" xfId="1" applyNumberFormat="1" applyFont="1"/>
    <xf numFmtId="166" fontId="3" fillId="0" borderId="0" xfId="1" applyNumberFormat="1" applyFont="1"/>
    <xf numFmtId="0" fontId="3" fillId="0" borderId="0" xfId="0" applyFont="1"/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3" fontId="4" fillId="0" borderId="3" xfId="1" applyNumberFormat="1" applyFont="1" applyBorder="1" applyAlignment="1">
      <alignment horizontal="center" vertical="center" wrapText="1"/>
    </xf>
    <xf numFmtId="166" fontId="4" fillId="0" borderId="3" xfId="1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4" fontId="4" fillId="0" borderId="1" xfId="0" applyNumberFormat="1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6" fillId="0" borderId="0" xfId="1" applyNumberFormat="1" applyFont="1" applyAlignment="1">
      <alignment horizontal="center" vertical="center"/>
    </xf>
    <xf numFmtId="166" fontId="6" fillId="0" borderId="0" xfId="1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1" applyNumberFormat="1" applyFont="1" applyAlignment="1">
      <alignment horizontal="center" vertical="center"/>
    </xf>
    <xf numFmtId="0" fontId="7" fillId="2" borderId="10" xfId="0" applyFont="1" applyFill="1" applyBorder="1" applyAlignment="1">
      <alignment horizontal="center" vertical="center" wrapText="1"/>
    </xf>
    <xf numFmtId="49" fontId="3" fillId="0" borderId="4" xfId="0" applyNumberFormat="1" applyFont="1" applyBorder="1" applyAlignment="1">
      <alignment vertical="center"/>
    </xf>
    <xf numFmtId="0" fontId="3" fillId="0" borderId="0" xfId="0" applyFont="1" applyAlignment="1">
      <alignment vertical="center"/>
    </xf>
    <xf numFmtId="10" fontId="3" fillId="0" borderId="0" xfId="2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7" fillId="2" borderId="10" xfId="0" applyFont="1" applyFill="1" applyBorder="1" applyAlignment="1">
      <alignment vertical="center" wrapText="1"/>
    </xf>
    <xf numFmtId="0" fontId="7" fillId="2" borderId="10" xfId="0" applyFont="1" applyFill="1" applyBorder="1" applyAlignment="1">
      <alignment vertical="center"/>
    </xf>
    <xf numFmtId="168" fontId="7" fillId="2" borderId="10" xfId="1" applyNumberFormat="1" applyFont="1" applyFill="1" applyBorder="1" applyAlignment="1">
      <alignment vertical="center" wrapText="1"/>
    </xf>
    <xf numFmtId="166" fontId="7" fillId="2" borderId="10" xfId="1" applyNumberFormat="1" applyFont="1" applyFill="1" applyBorder="1" applyAlignment="1">
      <alignment vertical="center"/>
    </xf>
    <xf numFmtId="166" fontId="7" fillId="2" borderId="11" xfId="1" applyNumberFormat="1" applyFont="1" applyFill="1" applyBorder="1" applyAlignment="1">
      <alignment vertical="center"/>
    </xf>
    <xf numFmtId="1" fontId="3" fillId="0" borderId="4" xfId="0" applyNumberFormat="1" applyFont="1" applyBorder="1" applyAlignment="1">
      <alignment vertical="center"/>
    </xf>
    <xf numFmtId="0" fontId="4" fillId="0" borderId="5" xfId="0" applyFont="1" applyBorder="1" applyAlignment="1" applyProtection="1">
      <alignment horizontal="center" vertical="center" wrapText="1"/>
      <protection hidden="1"/>
    </xf>
    <xf numFmtId="0" fontId="7" fillId="2" borderId="9" xfId="0" applyFont="1" applyFill="1" applyBorder="1" applyAlignment="1" applyProtection="1">
      <alignment horizontal="center" vertical="center"/>
      <protection hidden="1"/>
    </xf>
    <xf numFmtId="166" fontId="4" fillId="0" borderId="3" xfId="1" applyNumberFormat="1" applyFont="1" applyBorder="1" applyAlignment="1" applyProtection="1">
      <alignment horizontal="center" vertical="center" wrapText="1"/>
      <protection hidden="1"/>
    </xf>
    <xf numFmtId="0" fontId="12" fillId="0" borderId="1" xfId="0" applyFont="1" applyBorder="1" applyAlignment="1">
      <alignment vertical="center"/>
    </xf>
    <xf numFmtId="0" fontId="12" fillId="0" borderId="1" xfId="0" applyFont="1" applyBorder="1" applyAlignment="1" applyProtection="1">
      <alignment vertical="center" wrapText="1"/>
      <protection locked="0"/>
    </xf>
    <xf numFmtId="0" fontId="12" fillId="0" borderId="1" xfId="0" applyFont="1" applyBorder="1" applyAlignment="1" applyProtection="1">
      <alignment horizontal="center" vertical="center" wrapText="1"/>
      <protection locked="0"/>
    </xf>
    <xf numFmtId="167" fontId="12" fillId="0" borderId="1" xfId="0" applyNumberFormat="1" applyFont="1" applyBorder="1" applyAlignment="1" applyProtection="1">
      <alignment vertical="center" wrapText="1"/>
      <protection locked="0"/>
    </xf>
    <xf numFmtId="0" fontId="12" fillId="0" borderId="1" xfId="0" applyFont="1" applyBorder="1" applyAlignment="1" applyProtection="1">
      <alignment vertical="center"/>
      <protection locked="0"/>
    </xf>
    <xf numFmtId="3" fontId="12" fillId="0" borderId="1" xfId="1" applyNumberFormat="1" applyFont="1" applyBorder="1" applyAlignment="1" applyProtection="1">
      <alignment vertical="center"/>
      <protection locked="0"/>
    </xf>
    <xf numFmtId="49" fontId="12" fillId="0" borderId="1" xfId="0" applyNumberFormat="1" applyFont="1" applyBorder="1" applyAlignment="1" applyProtection="1">
      <alignment horizontal="center" vertical="center" wrapText="1"/>
      <protection locked="0"/>
    </xf>
    <xf numFmtId="49" fontId="12" fillId="0" borderId="1" xfId="0" applyNumberFormat="1" applyFont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center" vertical="center"/>
      <protection locked="0" hidden="1"/>
    </xf>
    <xf numFmtId="0" fontId="11" fillId="0" borderId="5" xfId="0" applyFont="1" applyBorder="1" applyAlignment="1" applyProtection="1">
      <alignment horizontal="center" vertical="center"/>
      <protection hidden="1"/>
    </xf>
    <xf numFmtId="0" fontId="10" fillId="0" borderId="1" xfId="0" applyFont="1" applyBorder="1" applyAlignment="1" applyProtection="1">
      <alignment vertical="center"/>
      <protection hidden="1"/>
    </xf>
    <xf numFmtId="3" fontId="10" fillId="0" borderId="1" xfId="1" applyNumberFormat="1" applyFont="1" applyBorder="1" applyAlignment="1" applyProtection="1">
      <alignment vertical="center"/>
      <protection hidden="1"/>
    </xf>
    <xf numFmtId="4" fontId="10" fillId="0" borderId="1" xfId="1" applyNumberFormat="1" applyFont="1" applyBorder="1" applyAlignment="1" applyProtection="1">
      <alignment vertical="center"/>
      <protection hidden="1"/>
    </xf>
    <xf numFmtId="0" fontId="13" fillId="0" borderId="3" xfId="0" applyFont="1" applyBorder="1" applyAlignment="1" applyProtection="1">
      <alignment vertical="center"/>
      <protection hidden="1"/>
    </xf>
    <xf numFmtId="3" fontId="13" fillId="0" borderId="3" xfId="1" applyNumberFormat="1" applyFont="1" applyBorder="1" applyAlignment="1" applyProtection="1">
      <alignment vertical="center"/>
      <protection hidden="1"/>
    </xf>
    <xf numFmtId="4" fontId="13" fillId="0" borderId="3" xfId="0" applyNumberFormat="1" applyFont="1" applyBorder="1" applyAlignment="1" applyProtection="1">
      <alignment vertical="center"/>
      <protection hidden="1"/>
    </xf>
    <xf numFmtId="0" fontId="13" fillId="3" borderId="1" xfId="0" applyFont="1" applyFill="1" applyBorder="1" applyAlignment="1" applyProtection="1">
      <alignment vertical="center"/>
      <protection hidden="1"/>
    </xf>
    <xf numFmtId="168" fontId="13" fillId="2" borderId="10" xfId="0" applyNumberFormat="1" applyFont="1" applyFill="1" applyBorder="1" applyAlignment="1" applyProtection="1">
      <alignment vertical="center"/>
      <protection hidden="1"/>
    </xf>
    <xf numFmtId="0" fontId="13" fillId="2" borderId="10" xfId="0" applyFont="1" applyFill="1" applyBorder="1" applyAlignment="1" applyProtection="1">
      <alignment vertical="center"/>
      <protection hidden="1"/>
    </xf>
    <xf numFmtId="166" fontId="10" fillId="0" borderId="1" xfId="1" applyNumberFormat="1" applyFont="1" applyBorder="1" applyAlignment="1" applyProtection="1">
      <alignment vertical="center"/>
      <protection hidden="1"/>
    </xf>
    <xf numFmtId="1" fontId="10" fillId="0" borderId="1" xfId="1" applyNumberFormat="1" applyFont="1" applyBorder="1" applyAlignment="1" applyProtection="1">
      <alignment vertical="center"/>
      <protection hidden="1"/>
    </xf>
    <xf numFmtId="166" fontId="13" fillId="0" borderId="3" xfId="1" applyNumberFormat="1" applyFont="1" applyBorder="1" applyAlignment="1" applyProtection="1">
      <alignment vertical="center"/>
      <protection hidden="1"/>
    </xf>
    <xf numFmtId="166" fontId="13" fillId="2" borderId="10" xfId="1" applyNumberFormat="1" applyFont="1" applyFill="1" applyBorder="1" applyAlignment="1" applyProtection="1">
      <alignment vertical="center"/>
      <protection hidden="1"/>
    </xf>
    <xf numFmtId="1" fontId="10" fillId="0" borderId="1" xfId="0" applyNumberFormat="1" applyFont="1" applyBorder="1" applyAlignment="1" applyProtection="1">
      <alignment vertical="center"/>
      <protection hidden="1"/>
    </xf>
    <xf numFmtId="2" fontId="10" fillId="0" borderId="1" xfId="1" applyNumberFormat="1" applyFont="1" applyBorder="1" applyAlignment="1" applyProtection="1">
      <alignment vertical="center"/>
      <protection hidden="1"/>
    </xf>
    <xf numFmtId="1" fontId="13" fillId="0" borderId="3" xfId="0" applyNumberFormat="1" applyFont="1" applyBorder="1" applyAlignment="1" applyProtection="1">
      <alignment vertical="center"/>
      <protection hidden="1"/>
    </xf>
    <xf numFmtId="2" fontId="13" fillId="0" borderId="3" xfId="1" applyNumberFormat="1" applyFont="1" applyBorder="1" applyAlignment="1" applyProtection="1">
      <alignment vertical="center"/>
      <protection hidden="1"/>
    </xf>
    <xf numFmtId="4" fontId="12" fillId="0" borderId="1" xfId="0" applyNumberFormat="1" applyFont="1" applyBorder="1" applyAlignment="1">
      <alignment vertical="center"/>
    </xf>
    <xf numFmtId="3" fontId="12" fillId="0" borderId="1" xfId="0" applyNumberFormat="1" applyFont="1" applyBorder="1" applyAlignment="1">
      <alignment vertical="center"/>
    </xf>
    <xf numFmtId="0" fontId="13" fillId="0" borderId="7" xfId="0" applyFont="1" applyBorder="1" applyAlignment="1" applyProtection="1">
      <alignment horizontal="center" vertical="center"/>
      <protection hidden="1"/>
    </xf>
    <xf numFmtId="0" fontId="13" fillId="0" borderId="3" xfId="0" applyFont="1" applyBorder="1" applyAlignment="1" applyProtection="1">
      <alignment vertical="center" wrapText="1"/>
      <protection hidden="1"/>
    </xf>
    <xf numFmtId="0" fontId="13" fillId="0" borderId="3" xfId="0" applyFont="1" applyBorder="1" applyAlignment="1" applyProtection="1">
      <alignment horizontal="center" vertical="center" wrapText="1"/>
      <protection hidden="1"/>
    </xf>
    <xf numFmtId="1" fontId="13" fillId="0" borderId="8" xfId="0" applyNumberFormat="1" applyFont="1" applyBorder="1" applyAlignment="1" applyProtection="1">
      <alignment vertical="center"/>
      <protection hidden="1"/>
    </xf>
    <xf numFmtId="0" fontId="13" fillId="0" borderId="0" xfId="0" applyFont="1" applyAlignment="1" applyProtection="1">
      <alignment vertical="center"/>
      <protection hidden="1"/>
    </xf>
    <xf numFmtId="0" fontId="0" fillId="0" borderId="0" xfId="0" pivotButton="1"/>
    <xf numFmtId="0" fontId="7" fillId="2" borderId="10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4" borderId="0" xfId="0" applyFill="1"/>
    <xf numFmtId="0" fontId="0" fillId="0" borderId="0" xfId="0" applyFill="1"/>
    <xf numFmtId="0" fontId="0" fillId="0" borderId="0" xfId="0" applyFill="1" applyAlignment="1">
      <alignment horizontal="left"/>
    </xf>
  </cellXfs>
  <cellStyles count="3">
    <cellStyle name="Обычный" xfId="0" builtinId="0"/>
    <cellStyle name="Процентный" xfId="2" builtinId="5"/>
    <cellStyle name="Финансовый" xfId="1" builtinId="3"/>
  </cellStyles>
  <dxfs count="103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0"/>
        <name val="Arial Narrow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70C0"/>
        <name val="Arial Narrow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strike val="0"/>
        <outline val="0"/>
        <shadow val="0"/>
        <u val="none"/>
        <vertAlign val="baseline"/>
        <sz val="10"/>
        <color rgb="FF0070C0"/>
        <name val="Arial Narrow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strike val="0"/>
        <outline val="0"/>
        <shadow val="0"/>
        <u val="none"/>
        <vertAlign val="baseline"/>
        <sz val="10"/>
        <name val="Arial Narrow"/>
        <family val="2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 Narrow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70C0"/>
        <name val="Arial Narrow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70C0"/>
        <name val="Arial Narrow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70C0"/>
        <name val="Arial Narrow"/>
        <family val="2"/>
        <scheme val="none"/>
      </font>
      <numFmt numFmtId="166" formatCode="_-* #,##0\ _₽_-;\-* #,##0\ _₽_-;_-* &quot;-&quot;??\ _₽_-;_-@_-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70C0"/>
        <name val="Arial Narrow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70C0"/>
        <name val="Arial Narrow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70C0"/>
        <name val="Arial Narrow"/>
        <family val="2"/>
        <scheme val="none"/>
      </font>
      <numFmt numFmtId="166" formatCode="_-* #,##0\ _₽_-;\-* #,##0\ _₽_-;_-* &quot;-&quot;??\ _₽_-;_-@_-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70C0"/>
        <name val="Arial Narrow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70C0"/>
        <name val="Arial Narrow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70C0"/>
        <name val="Arial Narrow"/>
        <family val="2"/>
        <scheme val="none"/>
      </font>
      <numFmt numFmtId="166" formatCode="_-* #,##0\ _₽_-;\-* #,##0\ _₽_-;_-* &quot;-&quot;??\ _₽_-;_-@_-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70C0"/>
        <name val="Arial Narrow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70C0"/>
        <name val="Arial Narrow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70C0"/>
        <name val="Arial Narrow"/>
        <family val="2"/>
        <scheme val="none"/>
      </font>
      <numFmt numFmtId="166" formatCode="_-* #,##0\ _₽_-;\-* #,##0\ _₽_-;_-* &quot;-&quot;??\ _₽_-;_-@_-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70C0"/>
        <name val="Arial Narrow"/>
        <family val="2"/>
        <scheme val="none"/>
      </font>
      <numFmt numFmtId="4" formatCode="#,##0.00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70C0"/>
        <name val="Arial Narrow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  <protection locked="1" hidden="1"/>
    </dxf>
    <dxf>
      <font>
        <b/>
        <strike val="0"/>
        <outline val="0"/>
        <shadow val="0"/>
        <u val="none"/>
        <vertAlign val="baseline"/>
        <sz val="10"/>
        <color rgb="FF0070C0"/>
        <name val="Arial Narrow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 Narrow"/>
        <family val="2"/>
        <scheme val="none"/>
      </font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 Narrow"/>
        <family val="2"/>
        <scheme val="none"/>
      </font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 Narrow"/>
        <family val="2"/>
        <scheme val="none"/>
      </font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 Narrow"/>
        <family val="2"/>
        <scheme val="none"/>
      </font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 Narrow"/>
        <family val="2"/>
        <scheme val="none"/>
      </font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 Narrow"/>
        <family val="2"/>
        <scheme val="none"/>
      </font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 Narrow"/>
        <family val="2"/>
        <scheme val="none"/>
      </font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 Narrow"/>
        <family val="2"/>
        <scheme val="none"/>
      </font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 Narrow"/>
        <family val="2"/>
        <scheme val="none"/>
      </font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 Narrow"/>
        <family val="2"/>
        <scheme val="none"/>
      </font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 Narrow"/>
        <family val="2"/>
        <scheme val="none"/>
      </font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 Narrow"/>
        <family val="2"/>
        <scheme val="none"/>
      </font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 Narrow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numFmt numFmtId="30" formatCode="@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0"/>
        <name val="Arial Narrow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 Narrow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 Narrow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 Narrow"/>
        <family val="2"/>
        <scheme val="none"/>
      </font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DEF5C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2.xml"/><Relationship Id="rId26" Type="http://schemas.openxmlformats.org/officeDocument/2006/relationships/customXml" Target="../customXml/item10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5.xml"/><Relationship Id="rId7" Type="http://schemas.openxmlformats.org/officeDocument/2006/relationships/pivotCacheDefinition" Target="pivotCache/pivotCacheDefinition2.xml"/><Relationship Id="rId12" Type="http://schemas.openxmlformats.org/officeDocument/2006/relationships/styles" Target="styles.xml"/><Relationship Id="rId17" Type="http://schemas.openxmlformats.org/officeDocument/2006/relationships/customXml" Target="../customXml/item1.xml"/><Relationship Id="rId25" Type="http://schemas.openxmlformats.org/officeDocument/2006/relationships/customXml" Target="../customXml/item9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29" Type="http://schemas.openxmlformats.org/officeDocument/2006/relationships/customXml" Target="../customXml/item13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onnections" Target="connections.xml"/><Relationship Id="rId24" Type="http://schemas.openxmlformats.org/officeDocument/2006/relationships/customXml" Target="../customXml/item8.xml"/><Relationship Id="rId32" Type="http://schemas.openxmlformats.org/officeDocument/2006/relationships/customXml" Target="../customXml/item16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23" Type="http://schemas.openxmlformats.org/officeDocument/2006/relationships/customXml" Target="../customXml/item7.xml"/><Relationship Id="rId28" Type="http://schemas.openxmlformats.org/officeDocument/2006/relationships/customXml" Target="../customXml/item12.xml"/><Relationship Id="rId10" Type="http://schemas.openxmlformats.org/officeDocument/2006/relationships/theme" Target="theme/theme1.xml"/><Relationship Id="rId19" Type="http://schemas.openxmlformats.org/officeDocument/2006/relationships/customXml" Target="../customXml/item3.xml"/><Relationship Id="rId31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4.xml"/><Relationship Id="rId14" Type="http://schemas.openxmlformats.org/officeDocument/2006/relationships/powerPivotData" Target="model/item.data"/><Relationship Id="rId22" Type="http://schemas.openxmlformats.org/officeDocument/2006/relationships/customXml" Target="../customXml/item6.xml"/><Relationship Id="rId27" Type="http://schemas.openxmlformats.org/officeDocument/2006/relationships/customXml" Target="../customXml/item11.xml"/><Relationship Id="rId30" Type="http://schemas.openxmlformats.org/officeDocument/2006/relationships/customXml" Target="../customXml/item1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Кол-во ночей по сегменту 1 (по месяцам)</a:t>
            </a:r>
            <a:endParaRPr lang="en-US"/>
          </a:p>
        </c:rich>
      </c:tx>
      <c:layout>
        <c:manualLayout>
          <c:xMode val="edge"/>
          <c:yMode val="edge"/>
          <c:x val="0.27410658068740396"/>
          <c:y val="1.10420979986197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'Сегмент 1'!$B$62</c:f>
              <c:strCache>
                <c:ptCount val="1"/>
                <c:pt idx="0">
                  <c:v>Текущий год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('Сегмент 1'!$H$62,'Сегмент 1'!$J$62,'Сегмент 1'!$L$62,'Сегмент 1'!$N$62,'Сегмент 1'!$P$62,'Сегмент 1'!$R$62,'Сегмент 1'!$T$62,'Сегмент 1'!$V$62,'Сегмент 1'!$X$62,'Сегмент 1'!$Z$62,'Сегмент 1'!$AB$62,'Сегмент 1'!$AD$62)</c:f>
              <c:numCache>
                <c:formatCode>General</c:formatCode>
                <c:ptCount val="12"/>
                <c:pt idx="0">
                  <c:v>27</c:v>
                </c:pt>
                <c:pt idx="1">
                  <c:v>5</c:v>
                </c:pt>
                <c:pt idx="2">
                  <c:v>5</c:v>
                </c:pt>
                <c:pt idx="3">
                  <c:v>7</c:v>
                </c:pt>
                <c:pt idx="4">
                  <c:v>12</c:v>
                </c:pt>
                <c:pt idx="5">
                  <c:v>15</c:v>
                </c:pt>
                <c:pt idx="6">
                  <c:v>7</c:v>
                </c:pt>
                <c:pt idx="7">
                  <c:v>9</c:v>
                </c:pt>
                <c:pt idx="8">
                  <c:v>12</c:v>
                </c:pt>
                <c:pt idx="9">
                  <c:v>15</c:v>
                </c:pt>
                <c:pt idx="10">
                  <c:v>16</c:v>
                </c:pt>
                <c:pt idx="1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8E-45E5-94B7-CBA30AE08A83}"/>
            </c:ext>
          </c:extLst>
        </c:ser>
        <c:ser>
          <c:idx val="1"/>
          <c:order val="1"/>
          <c:tx>
            <c:strRef>
              <c:f>'Сегмент 1'!$B$63</c:f>
              <c:strCache>
                <c:ptCount val="1"/>
                <c:pt idx="0">
                  <c:v>Бюджет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('Сегмент 1'!$H$63,'Сегмент 1'!$J$63,'Сегмент 1'!$L$63,'Сегмент 1'!$N$63,'Сегмент 1'!$P$63,'Сегмент 1'!$R$63,'Сегмент 1'!$T$63,'Сегмент 1'!$V$63,'Сегмент 1'!$X$63,'Сегмент 1'!$Z$63,'Сегмент 1'!$AB$63,'Сегмент 1'!$AD$63)</c:f>
              <c:numCache>
                <c:formatCode>General</c:formatCode>
                <c:ptCount val="12"/>
                <c:pt idx="0">
                  <c:v>30</c:v>
                </c:pt>
                <c:pt idx="1">
                  <c:v>40</c:v>
                </c:pt>
                <c:pt idx="2">
                  <c:v>40</c:v>
                </c:pt>
                <c:pt idx="3">
                  <c:v>45</c:v>
                </c:pt>
                <c:pt idx="4">
                  <c:v>50</c:v>
                </c:pt>
                <c:pt idx="5">
                  <c:v>56</c:v>
                </c:pt>
                <c:pt idx="6">
                  <c:v>46</c:v>
                </c:pt>
                <c:pt idx="7">
                  <c:v>42</c:v>
                </c:pt>
                <c:pt idx="8">
                  <c:v>55</c:v>
                </c:pt>
                <c:pt idx="9">
                  <c:v>58</c:v>
                </c:pt>
                <c:pt idx="10">
                  <c:v>49</c:v>
                </c:pt>
                <c:pt idx="11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8E-45E5-94B7-CBA30AE08A83}"/>
            </c:ext>
          </c:extLst>
        </c:ser>
        <c:ser>
          <c:idx val="2"/>
          <c:order val="2"/>
          <c:tx>
            <c:strRef>
              <c:f>'Сегмент 1'!$B$64</c:f>
              <c:strCache>
                <c:ptCount val="1"/>
                <c:pt idx="0">
                  <c:v>Прошлый год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('Сегмент 1'!$H$64,'Сегмент 1'!$J$64,'Сегмент 1'!$L$64,'Сегмент 1'!$N$64,'Сегмент 1'!$P$64,'Сегмент 1'!$R$64,'Сегмент 1'!$T$64,'Сегмент 1'!$V$64,'Сегмент 1'!$X$64,'Сегмент 1'!$Z$64,'Сегмент 1'!$AB$64,'Сегмент 1'!$AD$64)</c:f>
              <c:numCache>
                <c:formatCode>General</c:formatCode>
                <c:ptCount val="12"/>
                <c:pt idx="0">
                  <c:v>25</c:v>
                </c:pt>
                <c:pt idx="1">
                  <c:v>35</c:v>
                </c:pt>
                <c:pt idx="2">
                  <c:v>40</c:v>
                </c:pt>
                <c:pt idx="3">
                  <c:v>50</c:v>
                </c:pt>
                <c:pt idx="4">
                  <c:v>58</c:v>
                </c:pt>
                <c:pt idx="5">
                  <c:v>72</c:v>
                </c:pt>
                <c:pt idx="6">
                  <c:v>56</c:v>
                </c:pt>
                <c:pt idx="7">
                  <c:v>40</c:v>
                </c:pt>
                <c:pt idx="8">
                  <c:v>56</c:v>
                </c:pt>
                <c:pt idx="9">
                  <c:v>62</c:v>
                </c:pt>
                <c:pt idx="10">
                  <c:v>45</c:v>
                </c:pt>
                <c:pt idx="11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8E-45E5-94B7-CBA30AE08A8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6918576"/>
        <c:axId val="626926120"/>
      </c:lineChart>
      <c:catAx>
        <c:axId val="62691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6926120"/>
        <c:crosses val="autoZero"/>
        <c:auto val="1"/>
        <c:lblAlgn val="ctr"/>
        <c:lblOffset val="100"/>
        <c:noMultiLvlLbl val="0"/>
      </c:catAx>
      <c:valAx>
        <c:axId val="626926120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26918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>
      <c:oddHeader>&amp;L&amp;G
Импульс для эффективного достижения целей! &amp;C&amp;K0070C0ДИНАМИКА ОБЪЕМОВ БИЗНЕСА ПО СЕГМЕНТУ (по месяцам)</c:oddHeader>
      <c:oddFooter>&amp;L&amp;K0070C0Тел. +7 499 577 0449 
www.impulsehospitality.com&amp;C&amp;K0070C0стр. &amp;P из &amp;N&amp;R&amp;K0070C0&amp;F,  
стр.&amp;P из &amp;N</c:oddFooter>
    </c:headerFooter>
    <c:pageMargins b="0.75" l="0.7" r="0.7" t="0.75" header="0.3" footer="0.3"/>
    <c:pageSetup orientation="portrait"/>
    <c:legacyDrawingHF r:id="rId3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/>
              <a:t>Выручка по сегменту 1 (по месяцам)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'Сегмент 1'!$B$62</c:f>
              <c:strCache>
                <c:ptCount val="1"/>
                <c:pt idx="0">
                  <c:v>Текущий год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('Сегмент 1'!$I$62,'Сегмент 1'!$K$62,'Сегмент 1'!$M$62,'Сегмент 1'!$O$62,'Сегмент 1'!$Q$62,'Сегмент 1'!$S$62,'Сегмент 1'!$U$62,'Сегмент 1'!$W$62,'Сегмент 1'!$Y$62,'Сегмент 1'!$AA$62,'Сегмент 1'!$AC$62,'Сегмент 1'!$AE$62)</c:f>
              <c:numCache>
                <c:formatCode>#,##0</c:formatCode>
                <c:ptCount val="12"/>
                <c:pt idx="0">
                  <c:v>106000</c:v>
                </c:pt>
                <c:pt idx="1">
                  <c:v>20000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A2B7-4162-B535-AD55408CB225}"/>
            </c:ext>
          </c:extLst>
        </c:ser>
        <c:ser>
          <c:idx val="1"/>
          <c:order val="1"/>
          <c:tx>
            <c:strRef>
              <c:f>'Сегмент 1'!$B$63</c:f>
              <c:strCache>
                <c:ptCount val="1"/>
                <c:pt idx="0">
                  <c:v>Бюджет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('Сегмент 1'!$I$63,'Сегмент 1'!$K$63,'Сегмент 1'!$M$63,'Сегмент 1'!$O$63,'Сегмент 1'!$Q$63,'Сегмент 1'!$S$63,'Сегмент 1'!$U$63,'Сегмент 1'!$W$63,'Сегмент 1'!$Y$63,'Сегмент 1'!$AA$63,'Сегмент 1'!$AC$63,'Сегмент 1'!$AE$63)</c:f>
              <c:numCache>
                <c:formatCode>#,##0_ ;\-#,##0\ </c:formatCode>
                <c:ptCount val="12"/>
                <c:pt idx="0">
                  <c:v>120000</c:v>
                </c:pt>
                <c:pt idx="1">
                  <c:v>160000</c:v>
                </c:pt>
                <c:pt idx="2">
                  <c:v>160000</c:v>
                </c:pt>
                <c:pt idx="3">
                  <c:v>202500</c:v>
                </c:pt>
                <c:pt idx="4">
                  <c:v>225000</c:v>
                </c:pt>
                <c:pt idx="5">
                  <c:v>268800</c:v>
                </c:pt>
                <c:pt idx="6">
                  <c:v>174800</c:v>
                </c:pt>
                <c:pt idx="7">
                  <c:v>147000</c:v>
                </c:pt>
                <c:pt idx="8">
                  <c:v>220000</c:v>
                </c:pt>
                <c:pt idx="9">
                  <c:v>243600</c:v>
                </c:pt>
                <c:pt idx="10">
                  <c:v>220500</c:v>
                </c:pt>
                <c:pt idx="11">
                  <c:v>193500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B7-4162-B535-AD55408CB225}"/>
            </c:ext>
          </c:extLst>
        </c:ser>
        <c:ser>
          <c:idx val="2"/>
          <c:order val="2"/>
          <c:tx>
            <c:strRef>
              <c:f>'Сегмент 1'!$B$64</c:f>
              <c:strCache>
                <c:ptCount val="1"/>
                <c:pt idx="0">
                  <c:v>Прошлый год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('Сегмент 1'!$I$64,'Сегмент 1'!$K$64,'Сегмент 1'!$M$64,'Сегмент 1'!$O$64,'Сегмент 1'!$Q$64,'Сегмент 1'!$S$64,'Сегмент 1'!$U$64,'Сегмент 1'!$W$64,'Сегмент 1'!$Y$64,'Сегмент 1'!$AA$64,'Сегмент 1'!$AC$64,'Сегмент 1'!$AE$64)</c:f>
              <c:numCache>
                <c:formatCode>#,##0_ ;\-#,##0\ </c:formatCode>
                <c:ptCount val="12"/>
                <c:pt idx="0">
                  <c:v>110000</c:v>
                </c:pt>
                <c:pt idx="1">
                  <c:v>158000</c:v>
                </c:pt>
                <c:pt idx="2">
                  <c:v>120000</c:v>
                </c:pt>
                <c:pt idx="3">
                  <c:v>200325</c:v>
                </c:pt>
                <c:pt idx="4">
                  <c:v>250000</c:v>
                </c:pt>
                <c:pt idx="5">
                  <c:v>325000</c:v>
                </c:pt>
                <c:pt idx="6">
                  <c:v>248000</c:v>
                </c:pt>
                <c:pt idx="7">
                  <c:v>150000</c:v>
                </c:pt>
                <c:pt idx="8">
                  <c:v>250000</c:v>
                </c:pt>
                <c:pt idx="9">
                  <c:v>273000</c:v>
                </c:pt>
                <c:pt idx="10">
                  <c:v>212000</c:v>
                </c:pt>
                <c:pt idx="11">
                  <c:v>201000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B7-4162-B535-AD55408CB22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880139080"/>
        <c:axId val="880140392"/>
        <c:extLst/>
      </c:lineChart>
      <c:catAx>
        <c:axId val="880139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80140392"/>
        <c:crosses val="autoZero"/>
        <c:auto val="1"/>
        <c:lblAlgn val="ctr"/>
        <c:lblOffset val="100"/>
        <c:noMultiLvlLbl val="0"/>
      </c:catAx>
      <c:valAx>
        <c:axId val="880140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80139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Ночи сегмент 1  (по кварталам)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1050049406437632"/>
          <c:y val="0.10788159919109407"/>
          <c:w val="0.8949950593562368"/>
          <c:h val="0.776208554324318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'Сегмент 1'!$B$62</c:f>
              <c:strCache>
                <c:ptCount val="1"/>
                <c:pt idx="0">
                  <c:v>Текущий год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('Сегмент 1'!$AI$62,'Сегмент 1'!$AL$62,'Сегмент 1'!$AO$62,'Сегмент 1'!$AR$62)</c:f>
              <c:numCache>
                <c:formatCode>_-* #,##0\ _₽_-;\-* #,##0\ _₽_-;_-* "-"??\ _₽_-;_-@_-</c:formatCode>
                <c:ptCount val="4"/>
                <c:pt idx="0">
                  <c:v>37</c:v>
                </c:pt>
                <c:pt idx="1">
                  <c:v>34</c:v>
                </c:pt>
                <c:pt idx="2">
                  <c:v>31</c:v>
                </c:pt>
                <c:pt idx="3">
                  <c:v>41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5409-4510-BE51-A6DC604D3295}"/>
            </c:ext>
          </c:extLst>
        </c:ser>
        <c:ser>
          <c:idx val="1"/>
          <c:order val="1"/>
          <c:tx>
            <c:strRef>
              <c:f>'Сегмент 1'!$B$63</c:f>
              <c:strCache>
                <c:ptCount val="1"/>
                <c:pt idx="0">
                  <c:v>Бюджет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('Сегмент 1'!$AI$63,'Сегмент 1'!$AL$63,'Сегмент 1'!$AO$63,'Сегмент 1'!$AR$63)</c:f>
              <c:numCache>
                <c:formatCode>General</c:formatCode>
                <c:ptCount val="4"/>
                <c:pt idx="0">
                  <c:v>110</c:v>
                </c:pt>
                <c:pt idx="1">
                  <c:v>151</c:v>
                </c:pt>
                <c:pt idx="2" formatCode="_-* #,##0\ _₽_-;\-* #,##0\ _₽_-;_-* &quot;-&quot;??\ _₽_-;_-@_-">
                  <c:v>143</c:v>
                </c:pt>
                <c:pt idx="3" formatCode="_-* #,##0\ _₽_-;\-* #,##0\ _₽_-;_-* &quot;-&quot;??\ _₽_-;_-@_-">
                  <c:v>152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5409-4510-BE51-A6DC604D3295}"/>
            </c:ext>
          </c:extLst>
        </c:ser>
        <c:ser>
          <c:idx val="2"/>
          <c:order val="2"/>
          <c:tx>
            <c:strRef>
              <c:f>'Сегмент 1'!$B$64</c:f>
              <c:strCache>
                <c:ptCount val="1"/>
                <c:pt idx="0">
                  <c:v>Прошлый год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('Сегмент 1'!$AI$64,'Сегмент 1'!$AL$64,'Сегмент 1'!$AO$64,'Сегмент 1'!$AR$64)</c:f>
              <c:numCache>
                <c:formatCode>General</c:formatCode>
                <c:ptCount val="4"/>
                <c:pt idx="0">
                  <c:v>100</c:v>
                </c:pt>
                <c:pt idx="1">
                  <c:v>180</c:v>
                </c:pt>
                <c:pt idx="2" formatCode="_-* #,##0\ _₽_-;\-* #,##0\ _₽_-;_-* &quot;-&quot;??\ _₽_-;_-@_-">
                  <c:v>152</c:v>
                </c:pt>
                <c:pt idx="3" formatCode="_-* #,##0\ _₽_-;\-* #,##0\ _₽_-;_-* &quot;-&quot;??\ _₽_-;_-@_-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09-4510-BE51-A6DC604D329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880092176"/>
        <c:axId val="880086600"/>
        <c:extLst/>
      </c:barChart>
      <c:catAx>
        <c:axId val="88009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80086600"/>
        <c:crosses val="autoZero"/>
        <c:auto val="1"/>
        <c:lblAlgn val="ctr"/>
        <c:lblOffset val="100"/>
        <c:noMultiLvlLbl val="0"/>
      </c:catAx>
      <c:valAx>
        <c:axId val="880086600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-* #,##0\ _₽_-;\-* #,##0\ _₽_-;_-* &quot;-&quot;??\ _₽_-;_-@_-" sourceLinked="1"/>
        <c:majorTickMark val="none"/>
        <c:minorTickMark val="none"/>
        <c:tickLblPos val="nextTo"/>
        <c:crossAx val="880092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/>
              <a:t>Выручка сегмент 1 (по кварталам)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11617855819265857"/>
          <c:y val="3.7606213065733203E-2"/>
          <c:w val="0.85354448458735999"/>
          <c:h val="0.834898930170432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'Сегмент 1'!$B$62</c:f>
              <c:strCache>
                <c:ptCount val="1"/>
                <c:pt idx="0">
                  <c:v>Текущий год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('Сегмент 1'!$AJ$62,'Сегмент 1'!$AM$62,'Сегмент 1'!$AP$62,'Сегмент 1'!$AS$62)</c:f>
              <c:numCache>
                <c:formatCode>#,##0</c:formatCode>
                <c:ptCount val="4"/>
                <c:pt idx="0">
                  <c:v>126000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4829-415B-B10A-9BD8C30D8FA4}"/>
            </c:ext>
          </c:extLst>
        </c:ser>
        <c:ser>
          <c:idx val="1"/>
          <c:order val="1"/>
          <c:tx>
            <c:strRef>
              <c:f>'Сегмент 1'!$B$63</c:f>
              <c:strCache>
                <c:ptCount val="1"/>
                <c:pt idx="0">
                  <c:v>Бюджет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('Сегмент 1'!$AJ$63,'Сегмент 1'!$AM$63,'Сегмент 1'!$AP$63,'Сегмент 1'!$AS$63)</c:f>
              <c:numCache>
                <c:formatCode>#,##0_ ;\-#,##0\ </c:formatCode>
                <c:ptCount val="4"/>
                <c:pt idx="0">
                  <c:v>440000</c:v>
                </c:pt>
                <c:pt idx="1">
                  <c:v>696300</c:v>
                </c:pt>
                <c:pt idx="2" formatCode="_-* #,##0\ _₽_-;\-* #,##0\ _₽_-;_-* &quot;-&quot;??\ _₽_-;_-@_-">
                  <c:v>541800</c:v>
                </c:pt>
                <c:pt idx="3" formatCode="_-* #,##0\ _₽_-;\-* #,##0\ _₽_-;_-* &quot;-&quot;??\ _₽_-;_-@_-">
                  <c:v>657600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4829-415B-B10A-9BD8C30D8FA4}"/>
            </c:ext>
          </c:extLst>
        </c:ser>
        <c:ser>
          <c:idx val="2"/>
          <c:order val="2"/>
          <c:tx>
            <c:strRef>
              <c:f>'Сегмент 1'!$B$64</c:f>
              <c:strCache>
                <c:ptCount val="1"/>
                <c:pt idx="0">
                  <c:v>Прошлый год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('Сегмент 1'!$AJ$64,'Сегмент 1'!$AM$64,'Сегмент 1'!$AP$64,'Сегмент 1'!$AS$64)</c:f>
              <c:numCache>
                <c:formatCode>#,##0_ ;\-#,##0\ </c:formatCode>
                <c:ptCount val="4"/>
                <c:pt idx="0">
                  <c:v>388000</c:v>
                </c:pt>
                <c:pt idx="1">
                  <c:v>775325</c:v>
                </c:pt>
                <c:pt idx="2" formatCode="_-* #,##0\ _₽_-;\-* #,##0\ _₽_-;_-* &quot;-&quot;??\ _₽_-;_-@_-">
                  <c:v>648000</c:v>
                </c:pt>
                <c:pt idx="3" formatCode="_-* #,##0\ _₽_-;\-* #,##0\ _₽_-;_-* &quot;-&quot;??\ _₽_-;_-@_-">
                  <c:v>686000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4829-415B-B10A-9BD8C30D8FA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880092176"/>
        <c:axId val="880086600"/>
        <c:extLst/>
      </c:barChart>
      <c:catAx>
        <c:axId val="88009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80086600"/>
        <c:crosses val="autoZero"/>
        <c:auto val="1"/>
        <c:lblAlgn val="ctr"/>
        <c:lblOffset val="100"/>
        <c:noMultiLvlLbl val="0"/>
      </c:catAx>
      <c:valAx>
        <c:axId val="880086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80092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[IHTL 3 Production Report_Final.xlsx]По статусам!Сводная таблица1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Кол-во ночей по статусам клиентов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/>
      <c:pieChart>
        <c:varyColors val="1"/>
        <c:ser>
          <c:idx val="0"/>
          <c:order val="0"/>
          <c:tx>
            <c:strRef>
              <c:f>'По статусам'!$C$3</c:f>
              <c:strCache>
                <c:ptCount val="1"/>
                <c:pt idx="0">
                  <c:v>Кол-во ночей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40E4-4BD4-9BB7-B04C83DC239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40E4-4BD4-9BB7-B04C83DC239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40E4-4BD4-9BB7-B04C83DC239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40E4-4BD4-9BB7-B04C83DC239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'По статусам'!$B$4:$B$8</c:f>
              <c:strCache>
                <c:ptCount val="4"/>
                <c:pt idx="0">
                  <c:v>(пусто)</c:v>
                </c:pt>
                <c:pt idx="1">
                  <c:v>Н</c:v>
                </c:pt>
                <c:pt idx="2">
                  <c:v>П</c:v>
                </c:pt>
                <c:pt idx="3">
                  <c:v>С</c:v>
                </c:pt>
              </c:strCache>
            </c:strRef>
          </c:cat>
          <c:val>
            <c:numRef>
              <c:f>'По статусам'!$C$4:$C$8</c:f>
              <c:numCache>
                <c:formatCode>General</c:formatCode>
                <c:ptCount val="4"/>
                <c:pt idx="0">
                  <c:v>0</c:v>
                </c:pt>
                <c:pt idx="1">
                  <c:v>115</c:v>
                </c:pt>
                <c:pt idx="2">
                  <c:v>0</c:v>
                </c:pt>
                <c:pt idx="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6A-4E2E-99E4-0CB48C33C1AB}"/>
            </c:ext>
          </c:extLst>
        </c:ser>
        <c:ser>
          <c:idx val="1"/>
          <c:order val="1"/>
          <c:tx>
            <c:strRef>
              <c:f>'По статусам'!$D$3</c:f>
              <c:strCache>
                <c:ptCount val="1"/>
                <c:pt idx="0">
                  <c:v>Кол-во компаний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40E4-4BD4-9BB7-B04C83DC239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40E4-4BD4-9BB7-B04C83DC239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40E4-4BD4-9BB7-B04C83DC239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40E4-4BD4-9BB7-B04C83DC239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'По статусам'!$B$4:$B$8</c:f>
              <c:strCache>
                <c:ptCount val="4"/>
                <c:pt idx="0">
                  <c:v>(пусто)</c:v>
                </c:pt>
                <c:pt idx="1">
                  <c:v>Н</c:v>
                </c:pt>
                <c:pt idx="2">
                  <c:v>П</c:v>
                </c:pt>
                <c:pt idx="3">
                  <c:v>С</c:v>
                </c:pt>
              </c:strCache>
            </c:strRef>
          </c:cat>
          <c:val>
            <c:numRef>
              <c:f>'По статусам'!$D$4:$D$8</c:f>
              <c:numCache>
                <c:formatCode>General</c:formatCode>
                <c:ptCount val="4"/>
                <c:pt idx="1">
                  <c:v>2</c:v>
                </c:pt>
                <c:pt idx="2">
                  <c:v>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36A-4E2E-99E4-0CB48C33C1A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[IHTL 3 Production Report_Final.xlsx]По статусам!Сводная таблица3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Выручка</a:t>
            </a:r>
            <a:r>
              <a:rPr lang="ru-RU" baseline="0"/>
              <a:t> по статусам клиентов</a:t>
            </a:r>
            <a:endParaRPr lang="ru-R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/>
      <c:pieChart>
        <c:varyColors val="1"/>
        <c:ser>
          <c:idx val="0"/>
          <c:order val="0"/>
          <c:tx>
            <c:strRef>
              <c:f>'По статусам'!$I$3</c:f>
              <c:strCache>
                <c:ptCount val="1"/>
                <c:pt idx="0">
                  <c:v>Выручка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3600-430B-ADFB-DDFFB9F0C1C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3600-430B-ADFB-DDFFB9F0C1C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2-AD05-47D3-A612-C44C6E7309C3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3600-430B-ADFB-DDFFB9F0C1C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'По статусам'!$H$4:$H$8</c:f>
              <c:strCache>
                <c:ptCount val="4"/>
                <c:pt idx="0">
                  <c:v>(пусто)</c:v>
                </c:pt>
                <c:pt idx="1">
                  <c:v>Н</c:v>
                </c:pt>
                <c:pt idx="2">
                  <c:v>П</c:v>
                </c:pt>
                <c:pt idx="3">
                  <c:v>С</c:v>
                </c:pt>
              </c:strCache>
            </c:strRef>
          </c:cat>
          <c:val>
            <c:numRef>
              <c:f>'По статусам'!$I$4:$I$8</c:f>
              <c:numCache>
                <c:formatCode>General</c:formatCode>
                <c:ptCount val="4"/>
                <c:pt idx="0">
                  <c:v>0</c:v>
                </c:pt>
                <c:pt idx="1">
                  <c:v>21000</c:v>
                </c:pt>
                <c:pt idx="2">
                  <c:v>0</c:v>
                </c:pt>
                <c:pt idx="3">
                  <c:v>94000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5-47D3-A612-C44C6E7309C3}"/>
            </c:ext>
          </c:extLst>
        </c:ser>
        <c:ser>
          <c:idx val="1"/>
          <c:order val="1"/>
          <c:tx>
            <c:strRef>
              <c:f>'По статусам'!$J$3</c:f>
              <c:strCache>
                <c:ptCount val="1"/>
                <c:pt idx="0">
                  <c:v>Количество компаний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3600-430B-ADFB-DDFFB9F0C1C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3600-430B-ADFB-DDFFB9F0C1C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3600-430B-ADFB-DDFFB9F0C1C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3600-430B-ADFB-DDFFB9F0C1C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'По статусам'!$H$4:$H$8</c:f>
              <c:strCache>
                <c:ptCount val="4"/>
                <c:pt idx="0">
                  <c:v>(пусто)</c:v>
                </c:pt>
                <c:pt idx="1">
                  <c:v>Н</c:v>
                </c:pt>
                <c:pt idx="2">
                  <c:v>П</c:v>
                </c:pt>
                <c:pt idx="3">
                  <c:v>С</c:v>
                </c:pt>
              </c:strCache>
            </c:strRef>
          </c:cat>
          <c:val>
            <c:numRef>
              <c:f>'По статусам'!$J$4:$J$8</c:f>
              <c:numCache>
                <c:formatCode>General</c:formatCode>
                <c:ptCount val="4"/>
                <c:pt idx="1">
                  <c:v>2</c:v>
                </c:pt>
                <c:pt idx="2">
                  <c:v>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05-47D3-A612-C44C6E7309C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>
      <c:oddHeader>&amp;L&amp;K000000&amp;G&amp;K0070C0
&amp;"-,полужирный"Импульс для эффективного достижения целей! &amp;CАНАЛИЗ ОБЪЕМОВ БИЗНЕСА ПО СТАТУСУ КЛИЕНТОВ</c:oddHeader>
    </c:headerFooter>
    <c:pageMargins b="0.75" l="0.7" r="0.7" t="0.75" header="0.3" footer="0.3"/>
    <c:pageSetup orientation="landscape"/>
    <c:legacyDrawingHF r:id="rId3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[IHTL 3 Production Report_Final.xlsx]По менеджерам!Сводная таблица1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8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1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1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1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1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1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1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1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1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18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1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2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</c:pivotFmts>
    <c:plotArea>
      <c:layout/>
      <c:pieChart>
        <c:varyColors val="1"/>
        <c:ser>
          <c:idx val="0"/>
          <c:order val="0"/>
          <c:tx>
            <c:strRef>
              <c:f>'По менеджерам'!$B$1</c:f>
              <c:strCache>
                <c:ptCount val="1"/>
                <c:pt idx="0">
                  <c:v>выручка тек. Год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322-488A-93FE-05B47D89864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322-488A-93FE-05B47D89864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322-488A-93FE-05B47D89864E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'По менеджерам'!$A$2:$A$5</c:f>
              <c:strCache>
                <c:ptCount val="3"/>
                <c:pt idx="0">
                  <c:v>(пусто)</c:v>
                </c:pt>
                <c:pt idx="1">
                  <c:v>М1</c:v>
                </c:pt>
                <c:pt idx="2">
                  <c:v>М2</c:v>
                </c:pt>
              </c:strCache>
            </c:strRef>
          </c:cat>
          <c:val>
            <c:numRef>
              <c:f>'По менеджерам'!$B$2:$B$5</c:f>
              <c:numCache>
                <c:formatCode>General</c:formatCode>
                <c:ptCount val="3"/>
                <c:pt idx="0">
                  <c:v>115000</c:v>
                </c:pt>
                <c:pt idx="1">
                  <c:v>77000</c:v>
                </c:pt>
                <c:pt idx="2">
                  <c:v>38000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58-420E-A2EB-E079C6FEE976}"/>
            </c:ext>
          </c:extLst>
        </c:ser>
        <c:ser>
          <c:idx val="1"/>
          <c:order val="1"/>
          <c:tx>
            <c:strRef>
              <c:f>'По менеджерам'!$C$1</c:f>
              <c:strCache>
                <c:ptCount val="1"/>
                <c:pt idx="0">
                  <c:v>I QTR выручка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322-488A-93FE-05B47D89864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322-488A-93FE-05B47D89864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322-488A-93FE-05B47D89864E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'По менеджерам'!$A$2:$A$5</c:f>
              <c:strCache>
                <c:ptCount val="3"/>
                <c:pt idx="0">
                  <c:v>(пусто)</c:v>
                </c:pt>
                <c:pt idx="1">
                  <c:v>М1</c:v>
                </c:pt>
                <c:pt idx="2">
                  <c:v>М2</c:v>
                </c:pt>
              </c:strCache>
            </c:strRef>
          </c:cat>
          <c:val>
            <c:numRef>
              <c:f>'По менеджерам'!$C$2:$C$5</c:f>
              <c:numCache>
                <c:formatCode>General</c:formatCode>
                <c:ptCount val="3"/>
                <c:pt idx="0">
                  <c:v>115000</c:v>
                </c:pt>
                <c:pt idx="1">
                  <c:v>77000</c:v>
                </c:pt>
                <c:pt idx="2">
                  <c:v>38000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58-420E-A2EB-E079C6FEE976}"/>
            </c:ext>
          </c:extLst>
        </c:ser>
        <c:ser>
          <c:idx val="2"/>
          <c:order val="2"/>
          <c:tx>
            <c:strRef>
              <c:f>'По менеджерам'!$D$1</c:f>
              <c:strCache>
                <c:ptCount val="1"/>
                <c:pt idx="0">
                  <c:v>II QTR выручка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322-488A-93FE-05B47D89864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322-488A-93FE-05B47D89864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322-488A-93FE-05B47D89864E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'По менеджерам'!$A$2:$A$5</c:f>
              <c:strCache>
                <c:ptCount val="3"/>
                <c:pt idx="0">
                  <c:v>(пусто)</c:v>
                </c:pt>
                <c:pt idx="1">
                  <c:v>М1</c:v>
                </c:pt>
                <c:pt idx="2">
                  <c:v>М2</c:v>
                </c:pt>
              </c:strCache>
            </c:strRef>
          </c:cat>
          <c:val>
            <c:numRef>
              <c:f>'По менеджерам'!$D$2:$D$5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58-420E-A2EB-E079C6FEE976}"/>
            </c:ext>
          </c:extLst>
        </c:ser>
        <c:ser>
          <c:idx val="3"/>
          <c:order val="3"/>
          <c:tx>
            <c:strRef>
              <c:f>'По менеджерам'!$E$1</c:f>
              <c:strCache>
                <c:ptCount val="1"/>
                <c:pt idx="0">
                  <c:v>III QTR выручка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6322-488A-93FE-05B47D89864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6322-488A-93FE-05B47D89864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6322-488A-93FE-05B47D89864E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'По менеджерам'!$A$2:$A$5</c:f>
              <c:strCache>
                <c:ptCount val="3"/>
                <c:pt idx="0">
                  <c:v>(пусто)</c:v>
                </c:pt>
                <c:pt idx="1">
                  <c:v>М1</c:v>
                </c:pt>
                <c:pt idx="2">
                  <c:v>М2</c:v>
                </c:pt>
              </c:strCache>
            </c:strRef>
          </c:cat>
          <c:val>
            <c:numRef>
              <c:f>'По менеджерам'!$E$2:$E$5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58-420E-A2EB-E079C6FEE976}"/>
            </c:ext>
          </c:extLst>
        </c:ser>
        <c:ser>
          <c:idx val="4"/>
          <c:order val="4"/>
          <c:tx>
            <c:strRef>
              <c:f>'По менеджерам'!$F$1</c:f>
              <c:strCache>
                <c:ptCount val="1"/>
                <c:pt idx="0">
                  <c:v>IV QTR выручка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6322-488A-93FE-05B47D89864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6322-488A-93FE-05B47D89864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6322-488A-93FE-05B47D89864E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'По менеджерам'!$A$2:$A$5</c:f>
              <c:strCache>
                <c:ptCount val="3"/>
                <c:pt idx="0">
                  <c:v>(пусто)</c:v>
                </c:pt>
                <c:pt idx="1">
                  <c:v>М1</c:v>
                </c:pt>
                <c:pt idx="2">
                  <c:v>М2</c:v>
                </c:pt>
              </c:strCache>
            </c:strRef>
          </c:cat>
          <c:val>
            <c:numRef>
              <c:f>'По менеджерам'!$F$2:$F$5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58-420E-A2EB-E079C6FEE97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[IHTL 3 Production Report_Final.xlsx]По менеджерам!Сводная таблица2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8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1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1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1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1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1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1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1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1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18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1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</c:pivotFmts>
    <c:plotArea>
      <c:layout/>
      <c:pieChart>
        <c:varyColors val="1"/>
        <c:ser>
          <c:idx val="0"/>
          <c:order val="0"/>
          <c:tx>
            <c:strRef>
              <c:f>'По менеджерам'!$I$1</c:f>
              <c:strCache>
                <c:ptCount val="1"/>
                <c:pt idx="0">
                  <c:v>ночи тек год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F22-4171-8041-660CFA52AD4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F22-4171-8041-660CFA52AD4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F22-4171-8041-660CFA52AD46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'По менеджерам'!$H$2:$H$5</c:f>
              <c:strCache>
                <c:ptCount val="3"/>
                <c:pt idx="0">
                  <c:v>(пусто)</c:v>
                </c:pt>
                <c:pt idx="1">
                  <c:v>М1</c:v>
                </c:pt>
                <c:pt idx="2">
                  <c:v>М2</c:v>
                </c:pt>
              </c:strCache>
            </c:strRef>
          </c:cat>
          <c:val>
            <c:numRef>
              <c:f>'По менеджерам'!$I$2:$I$5</c:f>
              <c:numCache>
                <c:formatCode>General</c:formatCode>
                <c:ptCount val="3"/>
                <c:pt idx="0">
                  <c:v>138</c:v>
                </c:pt>
                <c:pt idx="1">
                  <c:v>127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E8-4E48-A06B-B279C56E4321}"/>
            </c:ext>
          </c:extLst>
        </c:ser>
        <c:ser>
          <c:idx val="1"/>
          <c:order val="1"/>
          <c:tx>
            <c:strRef>
              <c:f>'По менеджерам'!$J$1</c:f>
              <c:strCache>
                <c:ptCount val="1"/>
                <c:pt idx="0">
                  <c:v> I QTR ночи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F22-4171-8041-660CFA52AD4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F22-4171-8041-660CFA52AD4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F22-4171-8041-660CFA52AD46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'По менеджерам'!$H$2:$H$5</c:f>
              <c:strCache>
                <c:ptCount val="3"/>
                <c:pt idx="0">
                  <c:v>(пусто)</c:v>
                </c:pt>
                <c:pt idx="1">
                  <c:v>М1</c:v>
                </c:pt>
                <c:pt idx="2">
                  <c:v>М2</c:v>
                </c:pt>
              </c:strCache>
            </c:strRef>
          </c:cat>
          <c:val>
            <c:numRef>
              <c:f>'По менеджерам'!$J$2:$J$5</c:f>
              <c:numCache>
                <c:formatCode>General</c:formatCode>
                <c:ptCount val="3"/>
                <c:pt idx="0">
                  <c:v>35</c:v>
                </c:pt>
                <c:pt idx="1">
                  <c:v>24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E8-4E48-A06B-B279C56E4321}"/>
            </c:ext>
          </c:extLst>
        </c:ser>
        <c:ser>
          <c:idx val="2"/>
          <c:order val="2"/>
          <c:tx>
            <c:strRef>
              <c:f>'По менеджерам'!$K$1</c:f>
              <c:strCache>
                <c:ptCount val="1"/>
                <c:pt idx="0">
                  <c:v>II QTR ночи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F22-4171-8041-660CFA52AD4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F22-4171-8041-660CFA52AD4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F22-4171-8041-660CFA52AD46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'По менеджерам'!$H$2:$H$5</c:f>
              <c:strCache>
                <c:ptCount val="3"/>
                <c:pt idx="0">
                  <c:v>(пусто)</c:v>
                </c:pt>
                <c:pt idx="1">
                  <c:v>М1</c:v>
                </c:pt>
                <c:pt idx="2">
                  <c:v>М2</c:v>
                </c:pt>
              </c:strCache>
            </c:strRef>
          </c:cat>
          <c:val>
            <c:numRef>
              <c:f>'По менеджерам'!$K$2:$K$5</c:f>
              <c:numCache>
                <c:formatCode>General</c:formatCode>
                <c:ptCount val="3"/>
                <c:pt idx="0">
                  <c:v>34</c:v>
                </c:pt>
                <c:pt idx="1">
                  <c:v>34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E8-4E48-A06B-B279C56E4321}"/>
            </c:ext>
          </c:extLst>
        </c:ser>
        <c:ser>
          <c:idx val="3"/>
          <c:order val="3"/>
          <c:tx>
            <c:strRef>
              <c:f>'По менеджерам'!$L$1</c:f>
              <c:strCache>
                <c:ptCount val="1"/>
                <c:pt idx="0">
                  <c:v>III QTR ночи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4F22-4171-8041-660CFA52AD4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4F22-4171-8041-660CFA52AD4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4F22-4171-8041-660CFA52AD46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'По менеджерам'!$H$2:$H$5</c:f>
              <c:strCache>
                <c:ptCount val="3"/>
                <c:pt idx="0">
                  <c:v>(пусто)</c:v>
                </c:pt>
                <c:pt idx="1">
                  <c:v>М1</c:v>
                </c:pt>
                <c:pt idx="2">
                  <c:v>М2</c:v>
                </c:pt>
              </c:strCache>
            </c:strRef>
          </c:cat>
          <c:val>
            <c:numRef>
              <c:f>'По менеджерам'!$L$2:$L$5</c:f>
              <c:numCache>
                <c:formatCode>General</c:formatCode>
                <c:ptCount val="3"/>
                <c:pt idx="0">
                  <c:v>31</c:v>
                </c:pt>
                <c:pt idx="1">
                  <c:v>31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E8-4E48-A06B-B279C56E4321}"/>
            </c:ext>
          </c:extLst>
        </c:ser>
        <c:ser>
          <c:idx val="4"/>
          <c:order val="4"/>
          <c:tx>
            <c:strRef>
              <c:f>'По менеджерам'!$M$1</c:f>
              <c:strCache>
                <c:ptCount val="1"/>
                <c:pt idx="0">
                  <c:v>IV QTR ночи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4F22-4171-8041-660CFA52AD4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4F22-4171-8041-660CFA52AD4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4F22-4171-8041-660CFA52AD46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'По менеджерам'!$H$2:$H$5</c:f>
              <c:strCache>
                <c:ptCount val="3"/>
                <c:pt idx="0">
                  <c:v>(пусто)</c:v>
                </c:pt>
                <c:pt idx="1">
                  <c:v>М1</c:v>
                </c:pt>
                <c:pt idx="2">
                  <c:v>М2</c:v>
                </c:pt>
              </c:strCache>
            </c:strRef>
          </c:cat>
          <c:val>
            <c:numRef>
              <c:f>'По менеджерам'!$M$2:$M$5</c:f>
              <c:numCache>
                <c:formatCode>General</c:formatCode>
                <c:ptCount val="3"/>
                <c:pt idx="0">
                  <c:v>41</c:v>
                </c:pt>
                <c:pt idx="1">
                  <c:v>41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E8-4E48-A06B-B279C56E432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189137</xdr:rowOff>
    </xdr:from>
    <xdr:to>
      <xdr:col>11</xdr:col>
      <xdr:colOff>242400</xdr:colOff>
      <xdr:row>29</xdr:row>
      <xdr:rowOff>3137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E4FA553-9295-4372-A14F-418488723BF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608693</xdr:colOff>
      <xdr:row>1</xdr:row>
      <xdr:rowOff>182487</xdr:rowOff>
    </xdr:from>
    <xdr:to>
      <xdr:col>23</xdr:col>
      <xdr:colOff>241493</xdr:colOff>
      <xdr:row>28</xdr:row>
      <xdr:rowOff>186987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6DFD08B-7DFC-4C10-90BD-A9247CCC6FD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1356</xdr:colOff>
      <xdr:row>1</xdr:row>
      <xdr:rowOff>169408</xdr:rowOff>
    </xdr:from>
    <xdr:to>
      <xdr:col>11</xdr:col>
      <xdr:colOff>0</xdr:colOff>
      <xdr:row>28</xdr:row>
      <xdr:rowOff>173908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C8DEC3AC-909D-41B7-B046-9A6A7B2A22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9524</xdr:colOff>
      <xdr:row>2</xdr:row>
      <xdr:rowOff>8844</xdr:rowOff>
    </xdr:from>
    <xdr:to>
      <xdr:col>23</xdr:col>
      <xdr:colOff>9525</xdr:colOff>
      <xdr:row>29</xdr:row>
      <xdr:rowOff>13344</xdr:rowOff>
    </xdr:to>
    <xdr:graphicFrame macro="">
      <xdr:nvGraphicFramePr>
        <xdr:cNvPr id="3" name="Chart 6">
          <a:extLst>
            <a:ext uri="{FF2B5EF4-FFF2-40B4-BE49-F238E27FC236}">
              <a16:creationId xmlns:a16="http://schemas.microsoft.com/office/drawing/2014/main" id="{0E6BE38A-75F8-4176-BDC7-B7D191ABBB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365125</xdr:colOff>
      <xdr:row>10</xdr:row>
      <xdr:rowOff>171449</xdr:rowOff>
    </xdr:from>
    <xdr:to>
      <xdr:col>4</xdr:col>
      <xdr:colOff>365125</xdr:colOff>
      <xdr:row>32</xdr:row>
      <xdr:rowOff>9524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AF09B898-47B4-4C1B-BD6F-783CEE1DC6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247650</xdr:colOff>
      <xdr:row>10</xdr:row>
      <xdr:rowOff>184150</xdr:rowOff>
    </xdr:from>
    <xdr:to>
      <xdr:col>10</xdr:col>
      <xdr:colOff>219075</xdr:colOff>
      <xdr:row>32</xdr:row>
      <xdr:rowOff>3174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647638A1-7060-423F-8995-F18035E76E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8</xdr:row>
      <xdr:rowOff>42862</xdr:rowOff>
    </xdr:from>
    <xdr:to>
      <xdr:col>5</xdr:col>
      <xdr:colOff>9525</xdr:colOff>
      <xdr:row>25</xdr:row>
      <xdr:rowOff>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2ED1916F-8E99-41BA-B30F-8C987ED75E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609599</xdr:colOff>
      <xdr:row>8</xdr:row>
      <xdr:rowOff>185736</xdr:rowOff>
    </xdr:from>
    <xdr:to>
      <xdr:col>13</xdr:col>
      <xdr:colOff>9524</xdr:colOff>
      <xdr:row>24</xdr:row>
      <xdr:rowOff>171449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8EF50E59-B332-404A-940D-0A28B0D1F0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Irina Bosshard" id="{24FB7800-6B03-46AC-A660-78970F53568C}" userId="Irina Bosshard" providerId="None"/>
</personList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Irina Bosshard" refreshedDate="43516.465923842596" backgroundQuery="1" createdVersion="6" refreshedVersion="6" minRefreshableVersion="3" recordCount="0" supportSubquery="1" supportAdvancedDrill="1" xr:uid="{4AE7B4F2-BBE1-454D-9135-C72162D59B25}">
  <cacheSource type="external" connectionId="1"/>
  <cacheFields count="6">
    <cacheField name="[Table1].[Отв.].[Отв.]" caption="Отв." numFmtId="0" hierarchy="3" level="1">
      <sharedItems containsBlank="1" count="3">
        <m/>
        <s v="М1"/>
        <s v="М2"/>
      </sharedItems>
    </cacheField>
    <cacheField name="[Measures].[Сумма по столбцу выручка тек. Год 2]" caption="Сумма по столбцу выручка тек. Год 2" numFmtId="0" hierarchy="107" level="32767"/>
    <cacheField name="[Measures].[Сумма по столбцу I QTR выручка]" caption="Сумма по столбцу I QTR выручка" numFmtId="0" hierarchy="112" level="32767"/>
    <cacheField name="[Measures].[Сумма по столбцу II QTR выручка]" caption="Сумма по столбцу II QTR выручка" numFmtId="0" hierarchy="113" level="32767"/>
    <cacheField name="[Measures].[Сумма по столбцу III QTR выручка]" caption="Сумма по столбцу III QTR выручка" numFmtId="0" hierarchy="114" level="32767"/>
    <cacheField name="[Measures].[Сумма по столбцу IV QTR выручка]" caption="Сумма по столбцу IV QTR выручка" numFmtId="0" hierarchy="115" level="32767"/>
  </cacheFields>
  <cacheHierarchies count="117">
    <cacheHierarchy uniqueName="[Table1].[№ п/п]" caption="№ п/п" attribute="1" defaultMemberUniqueName="[Table1].[№ п/п].[All]" allUniqueName="[Table1].[№ п/п].[All]" dimensionUniqueName="[Table1]" displayFolder="" count="0" memberValueDatatype="20" unbalanced="0"/>
    <cacheHierarchy uniqueName="[Table1].[Название компании]" caption="Название компании" attribute="1" defaultMemberUniqueName="[Table1].[Название компании].[All]" allUniqueName="[Table1].[Название компании].[All]" dimensionUniqueName="[Table1]" displayFolder="" count="0" memberValueDatatype="130" unbalanced="0"/>
    <cacheHierarchy uniqueName="[Table1].[Статус]" caption="Статус" attribute="1" defaultMemberUniqueName="[Table1].[Статус].[All]" allUniqueName="[Table1].[Статус].[All]" dimensionUniqueName="[Table1]" displayFolder="" count="0" memberValueDatatype="130" unbalanced="0"/>
    <cacheHierarchy uniqueName="[Table1].[Отв.]" caption="Отв." attribute="1" defaultMemberUniqueName="[Table1].[Отв.].[All]" allUniqueName="[Table1].[Отв.].[All]" dimensionUniqueName="[Table1]" displayFolder="" count="2" memberValueDatatype="130" unbalanced="0">
      <fieldsUsage count="2">
        <fieldUsage x="-1"/>
        <fieldUsage x="0"/>
      </fieldsUsage>
    </cacheHierarchy>
    <cacheHierarchy uniqueName="[Table1].[объем в ночах]" caption="объем в ночах" attribute="1" defaultMemberUniqueName="[Table1].[объем в ночах].[All]" allUniqueName="[Table1].[объем в ночах].[All]" dimensionUniqueName="[Table1]" displayFolder="" count="0" memberValueDatatype="20" unbalanced="0"/>
    <cacheHierarchy uniqueName="[Table1].[Дата договора]" caption="Дата договора" attribute="1" time="1" defaultMemberUniqueName="[Table1].[Дата договора].[All]" allUniqueName="[Table1].[Дата договора].[All]" dimensionUniqueName="[Table1]" displayFolder="" count="0" memberValueDatatype="7" unbalanced="0"/>
    <cacheHierarchy uniqueName="[Table1].[янв ночи]" caption="янв ночи" attribute="1" defaultMemberUniqueName="[Table1].[янв ночи].[All]" allUniqueName="[Table1].[янв ночи].[All]" dimensionUniqueName="[Table1]" displayFolder="" count="0" memberValueDatatype="20" unbalanced="0"/>
    <cacheHierarchy uniqueName="[Table1].[янв выручка]" caption="янв выручка" attribute="1" defaultMemberUniqueName="[Table1].[янв выручка].[All]" allUniqueName="[Table1].[янв выручка].[All]" dimensionUniqueName="[Table1]" displayFolder="" count="0" memberValueDatatype="20" unbalanced="0"/>
    <cacheHierarchy uniqueName="[Table1].[фев ночи]" caption="фев ночи" attribute="1" defaultMemberUniqueName="[Table1].[фев ночи].[All]" allUniqueName="[Table1].[фев ночи].[All]" dimensionUniqueName="[Table1]" displayFolder="" count="0" memberValueDatatype="20" unbalanced="0"/>
    <cacheHierarchy uniqueName="[Table1].[февр выручка]" caption="февр выручка" attribute="1" defaultMemberUniqueName="[Table1].[февр выручка].[All]" allUniqueName="[Table1].[февр выручка].[All]" dimensionUniqueName="[Table1]" displayFolder="" count="0" memberValueDatatype="20" unbalanced="0"/>
    <cacheHierarchy uniqueName="[Table1].[март ночи]" caption="март ночи" attribute="1" defaultMemberUniqueName="[Table1].[март ночи].[All]" allUniqueName="[Table1].[март ночи].[All]" dimensionUniqueName="[Table1]" displayFolder="" count="0" memberValueDatatype="20" unbalanced="0"/>
    <cacheHierarchy uniqueName="[Table1].[март выручка]" caption="март выручка" attribute="1" defaultMemberUniqueName="[Table1].[март выручка].[All]" allUniqueName="[Table1].[март выручка].[All]" dimensionUniqueName="[Table1]" displayFolder="" count="0" memberValueDatatype="20" unbalanced="0"/>
    <cacheHierarchy uniqueName="[Table1].[апр ночи]" caption="апр ночи" attribute="1" defaultMemberUniqueName="[Table1].[апр ночи].[All]" allUniqueName="[Table1].[апр ночи].[All]" dimensionUniqueName="[Table1]" displayFolder="" count="0" memberValueDatatype="20" unbalanced="0"/>
    <cacheHierarchy uniqueName="[Table1].[апр выручка]" caption="апр выручка" attribute="1" defaultMemberUniqueName="[Table1].[апр выручка].[All]" allUniqueName="[Table1].[апр выручка].[All]" dimensionUniqueName="[Table1]" displayFolder="" count="0" memberValueDatatype="20" unbalanced="0"/>
    <cacheHierarchy uniqueName="[Table1].[май ночи]" caption="май ночи" attribute="1" defaultMemberUniqueName="[Table1].[май ночи].[All]" allUniqueName="[Table1].[май ночи].[All]" dimensionUniqueName="[Table1]" displayFolder="" count="0" memberValueDatatype="20" unbalanced="0"/>
    <cacheHierarchy uniqueName="[Table1].[май выручка]" caption="май выручка" attribute="1" defaultMemberUniqueName="[Table1].[май выручка].[All]" allUniqueName="[Table1].[май выручка].[All]" dimensionUniqueName="[Table1]" displayFolder="" count="0" memberValueDatatype="20" unbalanced="0"/>
    <cacheHierarchy uniqueName="[Table1].[июнь ночи]" caption="июнь ночи" attribute="1" defaultMemberUniqueName="[Table1].[июнь ночи].[All]" allUniqueName="[Table1].[июнь ночи].[All]" dimensionUniqueName="[Table1]" displayFolder="" count="0" memberValueDatatype="20" unbalanced="0"/>
    <cacheHierarchy uniqueName="[Table1].[июнь выручка]" caption="июнь выручка" attribute="1" defaultMemberUniqueName="[Table1].[июнь выручка].[All]" allUniqueName="[Table1].[июнь выручка].[All]" dimensionUniqueName="[Table1]" displayFolder="" count="0" memberValueDatatype="20" unbalanced="0"/>
    <cacheHierarchy uniqueName="[Table1].[июль ночи]" caption="июль ночи" attribute="1" defaultMemberUniqueName="[Table1].[июль ночи].[All]" allUniqueName="[Table1].[июль ночи].[All]" dimensionUniqueName="[Table1]" displayFolder="" count="0" memberValueDatatype="20" unbalanced="0"/>
    <cacheHierarchy uniqueName="[Table1].[июль выручка]" caption="июль выручка" attribute="1" defaultMemberUniqueName="[Table1].[июль выручка].[All]" allUniqueName="[Table1].[июль выручка].[All]" dimensionUniqueName="[Table1]" displayFolder="" count="0" memberValueDatatype="20" unbalanced="0"/>
    <cacheHierarchy uniqueName="[Table1].[авг ночи]" caption="авг ночи" attribute="1" defaultMemberUniqueName="[Table1].[авг ночи].[All]" allUniqueName="[Table1].[авг ночи].[All]" dimensionUniqueName="[Table1]" displayFolder="" count="0" memberValueDatatype="20" unbalanced="0"/>
    <cacheHierarchy uniqueName="[Table1].[авг выручка]" caption="авг выручка" attribute="1" defaultMemberUniqueName="[Table1].[авг выручка].[All]" allUniqueName="[Table1].[авг выручка].[All]" dimensionUniqueName="[Table1]" displayFolder="" count="0" memberValueDatatype="20" unbalanced="0"/>
    <cacheHierarchy uniqueName="[Table1].[сент ночи]" caption="сент ночи" attribute="1" defaultMemberUniqueName="[Table1].[сент ночи].[All]" allUniqueName="[Table1].[сент ночи].[All]" dimensionUniqueName="[Table1]" displayFolder="" count="0" memberValueDatatype="20" unbalanced="0"/>
    <cacheHierarchy uniqueName="[Table1].[сент выручка]" caption="сент выручка" attribute="1" defaultMemberUniqueName="[Table1].[сент выручка].[All]" allUniqueName="[Table1].[сент выручка].[All]" dimensionUniqueName="[Table1]" displayFolder="" count="0" memberValueDatatype="20" unbalanced="0"/>
    <cacheHierarchy uniqueName="[Table1].[окт ночи]" caption="окт ночи" attribute="1" defaultMemberUniqueName="[Table1].[окт ночи].[All]" allUniqueName="[Table1].[окт ночи].[All]" dimensionUniqueName="[Table1]" displayFolder="" count="0" memberValueDatatype="20" unbalanced="0"/>
    <cacheHierarchy uniqueName="[Table1].[окт выручка]" caption="окт выручка" attribute="1" defaultMemberUniqueName="[Table1].[окт выручка].[All]" allUniqueName="[Table1].[окт выручка].[All]" dimensionUniqueName="[Table1]" displayFolder="" count="0" memberValueDatatype="20" unbalanced="0"/>
    <cacheHierarchy uniqueName="[Table1].[ноя ночи]" caption="ноя ночи" attribute="1" defaultMemberUniqueName="[Table1].[ноя ночи].[All]" allUniqueName="[Table1].[ноя ночи].[All]" dimensionUniqueName="[Table1]" displayFolder="" count="0" memberValueDatatype="20" unbalanced="0"/>
    <cacheHierarchy uniqueName="[Table1].[ноя выручка]" caption="ноя выручка" attribute="1" defaultMemberUniqueName="[Table1].[ноя выручка].[All]" allUniqueName="[Table1].[ноя выручка].[All]" dimensionUniqueName="[Table1]" displayFolder="" count="0" memberValueDatatype="20" unbalanced="0"/>
    <cacheHierarchy uniqueName="[Table1].[дек ночи]" caption="дек ночи" attribute="1" defaultMemberUniqueName="[Table1].[дек ночи].[All]" allUniqueName="[Table1].[дек ночи].[All]" dimensionUniqueName="[Table1]" displayFolder="" count="0" memberValueDatatype="20" unbalanced="0"/>
    <cacheHierarchy uniqueName="[Table1].[дек выручка]" caption="дек выручка" attribute="1" defaultMemberUniqueName="[Table1].[дек выручка].[All]" allUniqueName="[Table1].[дек выручка].[All]" dimensionUniqueName="[Table1]" displayFolder="" count="0" memberValueDatatype="20" unbalanced="0"/>
    <cacheHierarchy uniqueName="[Table1].[ночи тек год]" caption="ночи тек год" attribute="1" defaultMemberUniqueName="[Table1].[ночи тек год].[All]" allUniqueName="[Table1].[ночи тек год].[All]" dimensionUniqueName="[Table1]" displayFolder="" count="0" memberValueDatatype="20" unbalanced="0"/>
    <cacheHierarchy uniqueName="[Table1].[выручка тек. Год]" caption="выручка тек. Год" attribute="1" defaultMemberUniqueName="[Table1].[выручка тек. Год].[All]" allUniqueName="[Table1].[выручка тек. Год].[All]" dimensionUniqueName="[Table1]" displayFolder="" count="0" memberValueDatatype="20" unbalanced="0"/>
    <cacheHierarchy uniqueName="[Table1].[средняя цена]" caption="средняя цена" attribute="1" defaultMemberUniqueName="[Table1].[средняя цена].[All]" allUniqueName="[Table1].[средняя цена].[All]" dimensionUniqueName="[Table1]" displayFolder="" count="0" memberValueDatatype="5" unbalanced="0"/>
    <cacheHierarchy uniqueName="[Table1].[I QTR ночи]" caption="I QTR ночи" attribute="1" defaultMemberUniqueName="[Table1].[I QTR ночи].[All]" allUniqueName="[Table1].[I QTR ночи].[All]" dimensionUniqueName="[Table1]" displayFolder="" count="0" memberValueDatatype="20" unbalanced="0"/>
    <cacheHierarchy uniqueName="[Table1].[I QTR выручка]" caption="I QTR выручка" attribute="1" defaultMemberUniqueName="[Table1].[I QTR выручка].[All]" allUniqueName="[Table1].[I QTR выручка].[All]" dimensionUniqueName="[Table1]" displayFolder="" count="0" memberValueDatatype="20" unbalanced="0"/>
    <cacheHierarchy uniqueName="[Table1].[I QTR разница с  договором]" caption="I QTR разница с  договором" attribute="1" defaultMemberUniqueName="[Table1].[I QTR разница с  договором].[All]" allUniqueName="[Table1].[I QTR разница с  договором].[All]" dimensionUniqueName="[Table1]" displayFolder="" count="0" memberValueDatatype="5" unbalanced="0"/>
    <cacheHierarchy uniqueName="[Table1].[II QTR ночи]" caption="II QTR ночи" attribute="1" defaultMemberUniqueName="[Table1].[II QTR ночи].[All]" allUniqueName="[Table1].[II QTR ночи].[All]" dimensionUniqueName="[Table1]" displayFolder="" count="0" memberValueDatatype="20" unbalanced="0"/>
    <cacheHierarchy uniqueName="[Table1].[II QTR выручка]" caption="II QTR выручка" attribute="1" defaultMemberUniqueName="[Table1].[II QTR выручка].[All]" allUniqueName="[Table1].[II QTR выручка].[All]" dimensionUniqueName="[Table1]" displayFolder="" count="0" memberValueDatatype="20" unbalanced="0"/>
    <cacheHierarchy uniqueName="[Table1].[II QTR разница с  договором]" caption="II QTR разница с  договором" attribute="1" defaultMemberUniqueName="[Table1].[II QTR разница с  договором].[All]" allUniqueName="[Table1].[II QTR разница с  договором].[All]" dimensionUniqueName="[Table1]" displayFolder="" count="0" memberValueDatatype="20" unbalanced="0"/>
    <cacheHierarchy uniqueName="[Table1].[III QTR ночи]" caption="III QTR ночи" attribute="1" defaultMemberUniqueName="[Table1].[III QTR ночи].[All]" allUniqueName="[Table1].[III QTR ночи].[All]" dimensionUniqueName="[Table1]" displayFolder="" count="0" memberValueDatatype="20" unbalanced="0"/>
    <cacheHierarchy uniqueName="[Table1].[III QTR выручка]" caption="III QTR выручка" attribute="1" defaultMemberUniqueName="[Table1].[III QTR выручка].[All]" allUniqueName="[Table1].[III QTR выручка].[All]" dimensionUniqueName="[Table1]" displayFolder="" count="0" memberValueDatatype="20" unbalanced="0"/>
    <cacheHierarchy uniqueName="[Table1].[III QTR разница с договором]" caption="III QTR разница с договором" attribute="1" defaultMemberUniqueName="[Table1].[III QTR разница с договором].[All]" allUniqueName="[Table1].[III QTR разница с договором].[All]" dimensionUniqueName="[Table1]" displayFolder="" count="0" memberValueDatatype="5" unbalanced="0"/>
    <cacheHierarchy uniqueName="[Table1].[IV QTR ночи]" caption="IV QTR ночи" attribute="1" defaultMemberUniqueName="[Table1].[IV QTR ночи].[All]" allUniqueName="[Table1].[IV QTR ночи].[All]" dimensionUniqueName="[Table1]" displayFolder="" count="0" memberValueDatatype="20" unbalanced="0"/>
    <cacheHierarchy uniqueName="[Table1].[IV QTR выручка]" caption="IV QTR выручка" attribute="1" defaultMemberUniqueName="[Table1].[IV QTR выручка].[All]" allUniqueName="[Table1].[IV QTR выручка].[All]" dimensionUniqueName="[Table1]" displayFolder="" count="0" memberValueDatatype="20" unbalanced="0"/>
    <cacheHierarchy uniqueName="[Table1].[IV QTR разница с договором]" caption="IV QTR разница с договором" attribute="1" defaultMemberUniqueName="[Table1].[IV QTR разница с договором].[All]" allUniqueName="[Table1].[IV QTR разница с договором].[All]" dimensionUniqueName="[Table1]" displayFolder="" count="0" memberValueDatatype="20" unbalanced="0"/>
    <cacheHierarchy uniqueName="[Table1].[Бизнес прошл.года (ночи)]" caption="Бизнес прошл.года (ночи)" attribute="1" defaultMemberUniqueName="[Table1].[Бизнес прошл.года (ночи)].[All]" allUniqueName="[Table1].[Бизнес прошл.года (ночи)].[All]" dimensionUniqueName="[Table1]" displayFolder="" count="0" memberValueDatatype="20" unbalanced="0"/>
    <cacheHierarchy uniqueName="[Table1].[Бизнес прошл.года (выручка)]" caption="Бизнес прошл.года (выручка)" attribute="1" defaultMemberUniqueName="[Table1].[Бизнес прошл.года (выручка)].[All]" allUniqueName="[Table1].[Бизнес прошл.года (выручка)].[All]" dimensionUniqueName="[Table1]" displayFolder="" count="0" memberValueDatatype="20" unbalanced="0"/>
    <cacheHierarchy uniqueName="[Table1].[разница ночи тек к прошл. Году]" caption="разница ночи тек к прошл. Году" attribute="1" defaultMemberUniqueName="[Table1].[разница ночи тек к прошл. Году].[All]" allUniqueName="[Table1].[разница ночи тек к прошл. Году].[All]" dimensionUniqueName="[Table1]" displayFolder="" count="0" memberValueDatatype="20" unbalanced="0"/>
    <cacheHierarchy uniqueName="[Table1].[разница выручка тек к прошл. Году]" caption="разница выручка тек к прошл. Году" attribute="1" defaultMemberUniqueName="[Table1].[разница выручка тек к прошл. Году].[All]" allUniqueName="[Table1].[разница выручка тек к прошл. Году].[All]" dimensionUniqueName="[Table1]" displayFolder="" count="0" memberValueDatatype="20" unbalanced="0"/>
    <cacheHierarchy uniqueName="[Table1].[Комментарии]" caption="Комментарии" attribute="1" defaultMemberUniqueName="[Table1].[Комментарии].[All]" allUniqueName="[Table1].[Комментарии].[All]" dimensionUniqueName="[Table1]" displayFolder="" count="0" memberValueDatatype="130" unbalanced="0"/>
    <cacheHierarchy uniqueName="[Диапазон 1].[№ п/п]" caption="№ п/п" attribute="1" defaultMemberUniqueName="[Диапазон 1].[№ п/п].[All]" allUniqueName="[Диапазон 1].[№ п/п].[All]" dimensionUniqueName="[Диапазон 1]" displayFolder="" count="0" memberValueDatatype="20" unbalanced="0"/>
    <cacheHierarchy uniqueName="[Диапазон 1].[Название компании]" caption="Название компании" attribute="1" defaultMemberUniqueName="[Диапазон 1].[Название компании].[All]" allUniqueName="[Диапазон 1].[Название компании].[All]" dimensionUniqueName="[Диапазон 1]" displayFolder="" count="0" memberValueDatatype="130" unbalanced="0"/>
    <cacheHierarchy uniqueName="[Диапазон 1].[Статус]" caption="Статус" attribute="1" defaultMemberUniqueName="[Диапазон 1].[Статус].[All]" allUniqueName="[Диапазон 1].[Статус].[All]" dimensionUniqueName="[Диапазон 1]" displayFolder="" count="0" memberValueDatatype="130" unbalanced="0"/>
    <cacheHierarchy uniqueName="[Диапазон 1].[Отв.]" caption="Отв." attribute="1" defaultMemberUniqueName="[Диапазон 1].[Отв.].[All]" allUniqueName="[Диапазон 1].[Отв.].[All]" dimensionUniqueName="[Диапазон 1]" displayFolder="" count="0" memberValueDatatype="130" unbalanced="0"/>
    <cacheHierarchy uniqueName="[Диапазон 1].[объем в ночах]" caption="объем в ночах" attribute="1" defaultMemberUniqueName="[Диапазон 1].[объем в ночах].[All]" allUniqueName="[Диапазон 1].[объем в ночах].[All]" dimensionUniqueName="[Диапазон 1]" displayFolder="" count="0" memberValueDatatype="20" unbalanced="0"/>
    <cacheHierarchy uniqueName="[Диапазон 1].[Дата договора]" caption="Дата договора" attribute="1" time="1" defaultMemberUniqueName="[Диапазон 1].[Дата договора].[All]" allUniqueName="[Диапазон 1].[Дата договора].[All]" dimensionUniqueName="[Диапазон 1]" displayFolder="" count="0" memberValueDatatype="7" unbalanced="0"/>
    <cacheHierarchy uniqueName="[Диапазон 1].[янв ночи]" caption="янв ночи" attribute="1" defaultMemberUniqueName="[Диапазон 1].[янв ночи].[All]" allUniqueName="[Диапазон 1].[янв ночи].[All]" dimensionUniqueName="[Диапазон 1]" displayFolder="" count="0" memberValueDatatype="20" unbalanced="0"/>
    <cacheHierarchy uniqueName="[Диапазон 1].[янв выручка]" caption="янв выручка" attribute="1" defaultMemberUniqueName="[Диапазон 1].[янв выручка].[All]" allUniqueName="[Диапазон 1].[янв выручка].[All]" dimensionUniqueName="[Диапазон 1]" displayFolder="" count="0" memberValueDatatype="20" unbalanced="0"/>
    <cacheHierarchy uniqueName="[Диапазон 1].[фев ночи]" caption="фев ночи" attribute="1" defaultMemberUniqueName="[Диапазон 1].[фев ночи].[All]" allUniqueName="[Диапазон 1].[фев ночи].[All]" dimensionUniqueName="[Диапазон 1]" displayFolder="" count="0" memberValueDatatype="20" unbalanced="0"/>
    <cacheHierarchy uniqueName="[Диапазон 1].[февр выручка]" caption="февр выручка" attribute="1" defaultMemberUniqueName="[Диапазон 1].[февр выручка].[All]" allUniqueName="[Диапазон 1].[февр выручка].[All]" dimensionUniqueName="[Диапазон 1]" displayFolder="" count="0" memberValueDatatype="20" unbalanced="0"/>
    <cacheHierarchy uniqueName="[Диапазон 1].[март ночи]" caption="март ночи" attribute="1" defaultMemberUniqueName="[Диапазон 1].[март ночи].[All]" allUniqueName="[Диапазон 1].[март ночи].[All]" dimensionUniqueName="[Диапазон 1]" displayFolder="" count="0" memberValueDatatype="20" unbalanced="0"/>
    <cacheHierarchy uniqueName="[Диапазон 1].[март выручка]" caption="март выручка" attribute="1" defaultMemberUniqueName="[Диапазон 1].[март выручка].[All]" allUniqueName="[Диапазон 1].[март выручка].[All]" dimensionUniqueName="[Диапазон 1]" displayFolder="" count="0" memberValueDatatype="130" unbalanced="0"/>
    <cacheHierarchy uniqueName="[Диапазон 1].[апр ночи]" caption="апр ночи" attribute="1" defaultMemberUniqueName="[Диапазон 1].[апр ночи].[All]" allUniqueName="[Диапазон 1].[апр ночи].[All]" dimensionUniqueName="[Диапазон 1]" displayFolder="" count="0" memberValueDatatype="20" unbalanced="0"/>
    <cacheHierarchy uniqueName="[Диапазон 1].[апр выручка]" caption="апр выручка" attribute="1" defaultMemberUniqueName="[Диапазон 1].[апр выручка].[All]" allUniqueName="[Диапазон 1].[апр выручка].[All]" dimensionUniqueName="[Диапазон 1]" displayFolder="" count="0" memberValueDatatype="130" unbalanced="0"/>
    <cacheHierarchy uniqueName="[Диапазон 1].[май ночи]" caption="май ночи" attribute="1" defaultMemberUniqueName="[Диапазон 1].[май ночи].[All]" allUniqueName="[Диапазон 1].[май ночи].[All]" dimensionUniqueName="[Диапазон 1]" displayFolder="" count="0" memberValueDatatype="20" unbalanced="0"/>
    <cacheHierarchy uniqueName="[Диапазон 1].[май выручка]" caption="май выручка" attribute="1" defaultMemberUniqueName="[Диапазон 1].[май выручка].[All]" allUniqueName="[Диапазон 1].[май выручка].[All]" dimensionUniqueName="[Диапазон 1]" displayFolder="" count="0" memberValueDatatype="130" unbalanced="0"/>
    <cacheHierarchy uniqueName="[Диапазон 1].[июнь ночи]" caption="июнь ночи" attribute="1" defaultMemberUniqueName="[Диапазон 1].[июнь ночи].[All]" allUniqueName="[Диапазон 1].[июнь ночи].[All]" dimensionUniqueName="[Диапазон 1]" displayFolder="" count="0" memberValueDatatype="20" unbalanced="0"/>
    <cacheHierarchy uniqueName="[Диапазон 1].[июнь выручка]" caption="июнь выручка" attribute="1" defaultMemberUniqueName="[Диапазон 1].[июнь выручка].[All]" allUniqueName="[Диапазон 1].[июнь выручка].[All]" dimensionUniqueName="[Диапазон 1]" displayFolder="" count="0" memberValueDatatype="130" unbalanced="0"/>
    <cacheHierarchy uniqueName="[Диапазон 1].[июль ночи]" caption="июль ночи" attribute="1" defaultMemberUniqueName="[Диапазон 1].[июль ночи].[All]" allUniqueName="[Диапазон 1].[июль ночи].[All]" dimensionUniqueName="[Диапазон 1]" displayFolder="" count="0" memberValueDatatype="20" unbalanced="0"/>
    <cacheHierarchy uniqueName="[Диапазон 1].[июль выручка]" caption="июль выручка" attribute="1" defaultMemberUniqueName="[Диапазон 1].[июль выручка].[All]" allUniqueName="[Диапазон 1].[июль выручка].[All]" dimensionUniqueName="[Диапазон 1]" displayFolder="" count="0" memberValueDatatype="130" unbalanced="0"/>
    <cacheHierarchy uniqueName="[Диапазон 1].[авг ночи]" caption="авг ночи" attribute="1" defaultMemberUniqueName="[Диапазон 1].[авг ночи].[All]" allUniqueName="[Диапазон 1].[авг ночи].[All]" dimensionUniqueName="[Диапазон 1]" displayFolder="" count="0" memberValueDatatype="20" unbalanced="0"/>
    <cacheHierarchy uniqueName="[Диапазон 1].[авг выручка]" caption="авг выручка" attribute="1" defaultMemberUniqueName="[Диапазон 1].[авг выручка].[All]" allUniqueName="[Диапазон 1].[авг выручка].[All]" dimensionUniqueName="[Диапазон 1]" displayFolder="" count="0" memberValueDatatype="130" unbalanced="0"/>
    <cacheHierarchy uniqueName="[Диапазон 1].[сент ночи]" caption="сент ночи" attribute="1" defaultMemberUniqueName="[Диапазон 1].[сент ночи].[All]" allUniqueName="[Диапазон 1].[сент ночи].[All]" dimensionUniqueName="[Диапазон 1]" displayFolder="" count="0" memberValueDatatype="20" unbalanced="0"/>
    <cacheHierarchy uniqueName="[Диапазон 1].[сент выручка]" caption="сент выручка" attribute="1" defaultMemberUniqueName="[Диапазон 1].[сент выручка].[All]" allUniqueName="[Диапазон 1].[сент выручка].[All]" dimensionUniqueName="[Диапазон 1]" displayFolder="" count="0" memberValueDatatype="130" unbalanced="0"/>
    <cacheHierarchy uniqueName="[Диапазон 1].[окт ночи]" caption="окт ночи" attribute="1" defaultMemberUniqueName="[Диапазон 1].[окт ночи].[All]" allUniqueName="[Диапазон 1].[окт ночи].[All]" dimensionUniqueName="[Диапазон 1]" displayFolder="" count="0" memberValueDatatype="20" unbalanced="0"/>
    <cacheHierarchy uniqueName="[Диапазон 1].[окт выручка]" caption="окт выручка" attribute="1" defaultMemberUniqueName="[Диапазон 1].[окт выручка].[All]" allUniqueName="[Диапазон 1].[окт выручка].[All]" dimensionUniqueName="[Диапазон 1]" displayFolder="" count="0" memberValueDatatype="130" unbalanced="0"/>
    <cacheHierarchy uniqueName="[Диапазон 1].[ноя ночи]" caption="ноя ночи" attribute="1" defaultMemberUniqueName="[Диапазон 1].[ноя ночи].[All]" allUniqueName="[Диапазон 1].[ноя ночи].[All]" dimensionUniqueName="[Диапазон 1]" displayFolder="" count="0" memberValueDatatype="20" unbalanced="0"/>
    <cacheHierarchy uniqueName="[Диапазон 1].[ноя выручка]" caption="ноя выручка" attribute="1" defaultMemberUniqueName="[Диапазон 1].[ноя выручка].[All]" allUniqueName="[Диапазон 1].[ноя выручка].[All]" dimensionUniqueName="[Диапазон 1]" displayFolder="" count="0" memberValueDatatype="130" unbalanced="0"/>
    <cacheHierarchy uniqueName="[Диапазон 1].[дек ночи]" caption="дек ночи" attribute="1" defaultMemberUniqueName="[Диапазон 1].[дек ночи].[All]" allUniqueName="[Диапазон 1].[дек ночи].[All]" dimensionUniqueName="[Диапазон 1]" displayFolder="" count="0" memberValueDatatype="20" unbalanced="0"/>
    <cacheHierarchy uniqueName="[Диапазон 1].[дек выручка]" caption="дек выручка" attribute="1" defaultMemberUniqueName="[Диапазон 1].[дек выручка].[All]" allUniqueName="[Диапазон 1].[дек выручка].[All]" dimensionUniqueName="[Диапазон 1]" displayFolder="" count="0" memberValueDatatype="130" unbalanced="0"/>
    <cacheHierarchy uniqueName="[Диапазон 1].[ночи тек год]" caption="ночи тек год" attribute="1" defaultMemberUniqueName="[Диапазон 1].[ночи тек год].[All]" allUniqueName="[Диапазон 1].[ночи тек год].[All]" dimensionUniqueName="[Диапазон 1]" displayFolder="" count="0" memberValueDatatype="20" unbalanced="0"/>
    <cacheHierarchy uniqueName="[Диапазон 1].[выручка тек. Год]" caption="выручка тек. Год" attribute="1" defaultMemberUniqueName="[Диапазон 1].[выручка тек. Год].[All]" allUniqueName="[Диапазон 1].[выручка тек. Год].[All]" dimensionUniqueName="[Диапазон 1]" displayFolder="" count="0" memberValueDatatype="20" unbalanced="0"/>
    <cacheHierarchy uniqueName="[Диапазон 1].[средняя цена]" caption="средняя цена" attribute="1" defaultMemberUniqueName="[Диапазон 1].[средняя цена].[All]" allUniqueName="[Диапазон 1].[средняя цена].[All]" dimensionUniqueName="[Диапазон 1]" displayFolder="" count="0" memberValueDatatype="5" unbalanced="0"/>
    <cacheHierarchy uniqueName="[Диапазон 1].[I QTR ночи]" caption="I QTR ночи" attribute="1" defaultMemberUniqueName="[Диапазон 1].[I QTR ночи].[All]" allUniqueName="[Диапазон 1].[I QTR ночи].[All]" dimensionUniqueName="[Диапазон 1]" displayFolder="" count="0" memberValueDatatype="20" unbalanced="0"/>
    <cacheHierarchy uniqueName="[Диапазон 1].[I QTR выручка]" caption="I QTR выручка" attribute="1" defaultMemberUniqueName="[Диапазон 1].[I QTR выручка].[All]" allUniqueName="[Диапазон 1].[I QTR выручка].[All]" dimensionUniqueName="[Диапазон 1]" displayFolder="" count="0" memberValueDatatype="20" unbalanced="0"/>
    <cacheHierarchy uniqueName="[Диапазон 1].[I QTR разница с  договором]" caption="I QTR разница с  договором" attribute="1" defaultMemberUniqueName="[Диапазон 1].[I QTR разница с  договором].[All]" allUniqueName="[Диапазон 1].[I QTR разница с  договором].[All]" dimensionUniqueName="[Диапазон 1]" displayFolder="" count="0" memberValueDatatype="5" unbalanced="0"/>
    <cacheHierarchy uniqueName="[Диапазон 1].[II QTR ночи]" caption="II QTR ночи" attribute="1" defaultMemberUniqueName="[Диапазон 1].[II QTR ночи].[All]" allUniqueName="[Диапазон 1].[II QTR ночи].[All]" dimensionUniqueName="[Диапазон 1]" displayFolder="" count="0" memberValueDatatype="20" unbalanced="0"/>
    <cacheHierarchy uniqueName="[Диапазон 1].[II QTR выручка]" caption="II QTR выручка" attribute="1" defaultMemberUniqueName="[Диапазон 1].[II QTR выручка].[All]" allUniqueName="[Диапазон 1].[II QTR выручка].[All]" dimensionUniqueName="[Диапазон 1]" displayFolder="" count="0" memberValueDatatype="20" unbalanced="0"/>
    <cacheHierarchy uniqueName="[Диапазон 1].[II QTR разница с  договором]" caption="II QTR разница с  договором" attribute="1" defaultMemberUniqueName="[Диапазон 1].[II QTR разница с  договором].[All]" allUniqueName="[Диапазон 1].[II QTR разница с  договором].[All]" dimensionUniqueName="[Диапазон 1]" displayFolder="" count="0" memberValueDatatype="20" unbalanced="0"/>
    <cacheHierarchy uniqueName="[Диапазон 1].[III QTR ночи]" caption="III QTR ночи" attribute="1" defaultMemberUniqueName="[Диапазон 1].[III QTR ночи].[All]" allUniqueName="[Диапазон 1].[III QTR ночи].[All]" dimensionUniqueName="[Диапазон 1]" displayFolder="" count="0" memberValueDatatype="20" unbalanced="0"/>
    <cacheHierarchy uniqueName="[Диапазон 1].[III QTR выручка]" caption="III QTR выручка" attribute="1" defaultMemberUniqueName="[Диапазон 1].[III QTR выручка].[All]" allUniqueName="[Диапазон 1].[III QTR выручка].[All]" dimensionUniqueName="[Диапазон 1]" displayFolder="" count="0" memberValueDatatype="20" unbalanced="0"/>
    <cacheHierarchy uniqueName="[Диапазон 1].[III QTR разница с договором]" caption="III QTR разница с договором" attribute="1" defaultMemberUniqueName="[Диапазон 1].[III QTR разница с договором].[All]" allUniqueName="[Диапазон 1].[III QTR разница с договором].[All]" dimensionUniqueName="[Диапазон 1]" displayFolder="" count="0" memberValueDatatype="5" unbalanced="0"/>
    <cacheHierarchy uniqueName="[Диапазон 1].[IV QTR ночи]" caption="IV QTR ночи" attribute="1" defaultMemberUniqueName="[Диапазон 1].[IV QTR ночи].[All]" allUniqueName="[Диапазон 1].[IV QTR ночи].[All]" dimensionUniqueName="[Диапазон 1]" displayFolder="" count="0" memberValueDatatype="20" unbalanced="0"/>
    <cacheHierarchy uniqueName="[Диапазон 1].[IV QTR выручка]" caption="IV QTR выручка" attribute="1" defaultMemberUniqueName="[Диапазон 1].[IV QTR выручка].[All]" allUniqueName="[Диапазон 1].[IV QTR выручка].[All]" dimensionUniqueName="[Диапазон 1]" displayFolder="" count="0" memberValueDatatype="20" unbalanced="0"/>
    <cacheHierarchy uniqueName="[Диапазон 1].[IV QTR разница с договором]" caption="IV QTR разница с договором" attribute="1" defaultMemberUniqueName="[Диапазон 1].[IV QTR разница с договором].[All]" allUniqueName="[Диапазон 1].[IV QTR разница с договором].[All]" dimensionUniqueName="[Диапазон 1]" displayFolder="" count="0" memberValueDatatype="20" unbalanced="0"/>
    <cacheHierarchy uniqueName="[Диапазон 1].[Бизнес прошл.года (ночи)]" caption="Бизнес прошл.года (ночи)" attribute="1" defaultMemberUniqueName="[Диапазон 1].[Бизнес прошл.года (ночи)].[All]" allUniqueName="[Диапазон 1].[Бизнес прошл.года (ночи)].[All]" dimensionUniqueName="[Диапазон 1]" displayFolder="" count="0" memberValueDatatype="20" unbalanced="0"/>
    <cacheHierarchy uniqueName="[Диапазон 1].[Бизнес прошл.года (выручка)]" caption="Бизнес прошл.года (выручка)" attribute="1" defaultMemberUniqueName="[Диапазон 1].[Бизнес прошл.года (выручка)].[All]" allUniqueName="[Диапазон 1].[Бизнес прошл.года (выручка)].[All]" dimensionUniqueName="[Диапазон 1]" displayFolder="" count="0" memberValueDatatype="20" unbalanced="0"/>
    <cacheHierarchy uniqueName="[Диапазон 1].[разница ночи тек к прошл. Году]" caption="разница ночи тек к прошл. Году" attribute="1" defaultMemberUniqueName="[Диапазон 1].[разница ночи тек к прошл. Году].[All]" allUniqueName="[Диапазон 1].[разница ночи тек к прошл. Году].[All]" dimensionUniqueName="[Диапазон 1]" displayFolder="" count="0" memberValueDatatype="20" unbalanced="0"/>
    <cacheHierarchy uniqueName="[Диапазон 1].[разница выручка тек к прошл. Году]" caption="разница выручка тек к прошл. Году" attribute="1" defaultMemberUniqueName="[Диапазон 1].[разница выручка тек к прошл. Году].[All]" allUniqueName="[Диапазон 1].[разница выручка тек к прошл. Году].[All]" dimensionUniqueName="[Диапазон 1]" displayFolder="" count="0" memberValueDatatype="20" unbalanced="0"/>
    <cacheHierarchy uniqueName="[Диапазон 1].[Комментарии]" caption="Комментарии" attribute="1" defaultMemberUniqueName="[Диапазон 1].[Комментарии].[All]" allUniqueName="[Диапазон 1].[Комментарии].[All]" dimensionUniqueName="[Диапазон 1]" displayFolder="" count="0" memberValueDatatype="130" unbalanced="0"/>
    <cacheHierarchy uniqueName="[Measures].[__XL_Count Диапазон 1]" caption="__XL_Count Диапазон 1" measure="1" displayFolder="" measureGroup="Диапазон 1" count="0" hidden="1"/>
    <cacheHierarchy uniqueName="[Measures].[__XL_Count Table1]" caption="__XL_Count Table1" measure="1" displayFolder="" measureGroup="Table1" count="0" hidden="1"/>
    <cacheHierarchy uniqueName="[Measures].[__No measures defined]" caption="__No measures defined" measure="1" displayFolder="" count="0" hidden="1"/>
    <cacheHierarchy uniqueName="[Measures].[Сумма по столбцу ночи тек год]" caption="Сумма по столбцу ночи тек год" measure="1" displayFolder="" measureGroup="Диапазон 1" count="0" hidden="1">
      <extLst>
        <ext xmlns:x15="http://schemas.microsoft.com/office/spreadsheetml/2010/11/main" uri="{B97F6D7D-B522-45F9-BDA1-12C45D357490}">
          <x15:cacheHierarchy aggregatedColumn="80"/>
        </ext>
      </extLst>
    </cacheHierarchy>
    <cacheHierarchy uniqueName="[Measures].[Число элементов в столбце Название компании]" caption="Число элементов в столбце Название компании" measure="1" displayFolder="" measureGroup="Диапазон 1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выручка тек. Год]" caption="Сумма по столбцу выручка тек. Год" measure="1" displayFolder="" measureGroup="Диапазон 1" count="0" hidden="1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Сумма по столбцу ночи тек год 2]" caption="Сумма по столбцу ночи тек год 2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Сумма по столбцу выручка тек. Год 2]" caption="Сумма по столбцу выручка тек. Год 2" measure="1" displayFolder="" measureGroup="Table1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Сумма по столбцу I QTR ночи]" caption="Сумма по столбцу I QTR ночи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Сумма по столбцу II QTR ночи]" caption="Сумма по столбцу II QTR ночи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Сумма по столбцу III QTR ночи]" caption="Сумма по столбцу III QTR ночи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Сумма по столбцу IV QTR ночи]" caption="Сумма по столбцу IV QTR ночи" measure="1" displayFolder="" measureGroup="Table1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Сумма по столбцу I QTR выручка]" caption="Сумма по столбцу I QTR выручка" measure="1" displayFolder="" measureGroup="Table1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Сумма по столбцу II QTR выручка]" caption="Сумма по столбцу II QTR выручка" measure="1" displayFolder="" measureGroup="Table1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Сумма по столбцу III QTR выручка]" caption="Сумма по столбцу III QTR выручка" measure="1" displayFolder="" measureGroup="Table1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Сумма по столбцу IV QTR выручка]" caption="Сумма по столбцу IV QTR выручка" measure="1" displayFolder="" measureGroup="Table1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Число элементов в столбце Название компании 2]" caption="Число элементов в столбце Название компании 2" measure="1" displayFolder="" measureGroup="Table1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</cacheHierarchies>
  <kpis count="0"/>
  <dimensions count="3">
    <dimension measure="1" name="Measures" uniqueName="[Measures]" caption="Measures"/>
    <dimension name="Table1" uniqueName="[Table1]" caption="Table1"/>
    <dimension name="Диапазон 1" uniqueName="[Диапазон 1]" caption="Диапазон 1"/>
  </dimensions>
  <measureGroups count="2">
    <measureGroup name="Table1" caption="Table1"/>
    <measureGroup name="Диапазон 1" caption="Диапазон 1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Irina Bosshard" refreshedDate="43516.463816435185" backgroundQuery="1" createdVersion="6" refreshedVersion="6" minRefreshableVersion="3" recordCount="0" supportSubquery="1" supportAdvancedDrill="1" xr:uid="{0B87CA47-393D-4167-A1F3-8B81C415F704}">
  <cacheSource type="external" connectionId="1"/>
  <cacheFields count="6">
    <cacheField name="[Table1].[Отв.].[Отв.]" caption="Отв." numFmtId="0" hierarchy="3" level="1">
      <sharedItems containsBlank="1" count="3">
        <m/>
        <s v="М1"/>
        <s v="М2"/>
      </sharedItems>
    </cacheField>
    <cacheField name="[Measures].[Сумма по столбцу ночи тек год 2]" caption="Сумма по столбцу ночи тек год 2" numFmtId="0" hierarchy="106" level="32767"/>
    <cacheField name="[Measures].[Сумма по столбцу I QTR ночи]" caption="Сумма по столбцу I QTR ночи" numFmtId="0" hierarchy="108" level="32767"/>
    <cacheField name="[Measures].[Сумма по столбцу II QTR ночи]" caption="Сумма по столбцу II QTR ночи" numFmtId="0" hierarchy="109" level="32767"/>
    <cacheField name="[Measures].[Сумма по столбцу III QTR ночи]" caption="Сумма по столбцу III QTR ночи" numFmtId="0" hierarchy="110" level="32767"/>
    <cacheField name="[Measures].[Сумма по столбцу IV QTR ночи]" caption="Сумма по столбцу IV QTR ночи" numFmtId="0" hierarchy="111" level="32767"/>
  </cacheFields>
  <cacheHierarchies count="117">
    <cacheHierarchy uniqueName="[Table1].[№ п/п]" caption="№ п/п" attribute="1" defaultMemberUniqueName="[Table1].[№ п/п].[All]" allUniqueName="[Table1].[№ п/п].[All]" dimensionUniqueName="[Table1]" displayFolder="" count="0" memberValueDatatype="20" unbalanced="0"/>
    <cacheHierarchy uniqueName="[Table1].[Название компании]" caption="Название компании" attribute="1" defaultMemberUniqueName="[Table1].[Название компании].[All]" allUniqueName="[Table1].[Название компании].[All]" dimensionUniqueName="[Table1]" displayFolder="" count="0" memberValueDatatype="130" unbalanced="0"/>
    <cacheHierarchy uniqueName="[Table1].[Статус]" caption="Статус" attribute="1" defaultMemberUniqueName="[Table1].[Статус].[All]" allUniqueName="[Table1].[Статус].[All]" dimensionUniqueName="[Table1]" displayFolder="" count="0" memberValueDatatype="130" unbalanced="0"/>
    <cacheHierarchy uniqueName="[Table1].[Отв.]" caption="Отв." attribute="1" defaultMemberUniqueName="[Table1].[Отв.].[All]" allUniqueName="[Table1].[Отв.].[All]" dimensionUniqueName="[Table1]" displayFolder="" count="2" memberValueDatatype="130" unbalanced="0">
      <fieldsUsage count="2">
        <fieldUsage x="-1"/>
        <fieldUsage x="0"/>
      </fieldsUsage>
    </cacheHierarchy>
    <cacheHierarchy uniqueName="[Table1].[объем в ночах]" caption="объем в ночах" attribute="1" defaultMemberUniqueName="[Table1].[объем в ночах].[All]" allUniqueName="[Table1].[объем в ночах].[All]" dimensionUniqueName="[Table1]" displayFolder="" count="0" memberValueDatatype="20" unbalanced="0"/>
    <cacheHierarchy uniqueName="[Table1].[Дата договора]" caption="Дата договора" attribute="1" time="1" defaultMemberUniqueName="[Table1].[Дата договора].[All]" allUniqueName="[Table1].[Дата договора].[All]" dimensionUniqueName="[Table1]" displayFolder="" count="0" memberValueDatatype="7" unbalanced="0"/>
    <cacheHierarchy uniqueName="[Table1].[янв ночи]" caption="янв ночи" attribute="1" defaultMemberUniqueName="[Table1].[янв ночи].[All]" allUniqueName="[Table1].[янв ночи].[All]" dimensionUniqueName="[Table1]" displayFolder="" count="0" memberValueDatatype="20" unbalanced="0"/>
    <cacheHierarchy uniqueName="[Table1].[янв выручка]" caption="янв выручка" attribute="1" defaultMemberUniqueName="[Table1].[янв выручка].[All]" allUniqueName="[Table1].[янв выручка].[All]" dimensionUniqueName="[Table1]" displayFolder="" count="0" memberValueDatatype="20" unbalanced="0"/>
    <cacheHierarchy uniqueName="[Table1].[фев ночи]" caption="фев ночи" attribute="1" defaultMemberUniqueName="[Table1].[фев ночи].[All]" allUniqueName="[Table1].[фев ночи].[All]" dimensionUniqueName="[Table1]" displayFolder="" count="0" memberValueDatatype="20" unbalanced="0"/>
    <cacheHierarchy uniqueName="[Table1].[февр выручка]" caption="февр выручка" attribute="1" defaultMemberUniqueName="[Table1].[февр выручка].[All]" allUniqueName="[Table1].[февр выручка].[All]" dimensionUniqueName="[Table1]" displayFolder="" count="0" memberValueDatatype="20" unbalanced="0"/>
    <cacheHierarchy uniqueName="[Table1].[март ночи]" caption="март ночи" attribute="1" defaultMemberUniqueName="[Table1].[март ночи].[All]" allUniqueName="[Table1].[март ночи].[All]" dimensionUniqueName="[Table1]" displayFolder="" count="0" memberValueDatatype="20" unbalanced="0"/>
    <cacheHierarchy uniqueName="[Table1].[март выручка]" caption="март выручка" attribute="1" defaultMemberUniqueName="[Table1].[март выручка].[All]" allUniqueName="[Table1].[март выручка].[All]" dimensionUniqueName="[Table1]" displayFolder="" count="0" memberValueDatatype="20" unbalanced="0"/>
    <cacheHierarchy uniqueName="[Table1].[апр ночи]" caption="апр ночи" attribute="1" defaultMemberUniqueName="[Table1].[апр ночи].[All]" allUniqueName="[Table1].[апр ночи].[All]" dimensionUniqueName="[Table1]" displayFolder="" count="0" memberValueDatatype="20" unbalanced="0"/>
    <cacheHierarchy uniqueName="[Table1].[апр выручка]" caption="апр выручка" attribute="1" defaultMemberUniqueName="[Table1].[апр выручка].[All]" allUniqueName="[Table1].[апр выручка].[All]" dimensionUniqueName="[Table1]" displayFolder="" count="0" memberValueDatatype="20" unbalanced="0"/>
    <cacheHierarchy uniqueName="[Table1].[май ночи]" caption="май ночи" attribute="1" defaultMemberUniqueName="[Table1].[май ночи].[All]" allUniqueName="[Table1].[май ночи].[All]" dimensionUniqueName="[Table1]" displayFolder="" count="0" memberValueDatatype="20" unbalanced="0"/>
    <cacheHierarchy uniqueName="[Table1].[май выручка]" caption="май выручка" attribute="1" defaultMemberUniqueName="[Table1].[май выручка].[All]" allUniqueName="[Table1].[май выручка].[All]" dimensionUniqueName="[Table1]" displayFolder="" count="0" memberValueDatatype="20" unbalanced="0"/>
    <cacheHierarchy uniqueName="[Table1].[июнь ночи]" caption="июнь ночи" attribute="1" defaultMemberUniqueName="[Table1].[июнь ночи].[All]" allUniqueName="[Table1].[июнь ночи].[All]" dimensionUniqueName="[Table1]" displayFolder="" count="0" memberValueDatatype="20" unbalanced="0"/>
    <cacheHierarchy uniqueName="[Table1].[июнь выручка]" caption="июнь выручка" attribute="1" defaultMemberUniqueName="[Table1].[июнь выручка].[All]" allUniqueName="[Table1].[июнь выручка].[All]" dimensionUniqueName="[Table1]" displayFolder="" count="0" memberValueDatatype="20" unbalanced="0"/>
    <cacheHierarchy uniqueName="[Table1].[июль ночи]" caption="июль ночи" attribute="1" defaultMemberUniqueName="[Table1].[июль ночи].[All]" allUniqueName="[Table1].[июль ночи].[All]" dimensionUniqueName="[Table1]" displayFolder="" count="0" memberValueDatatype="20" unbalanced="0"/>
    <cacheHierarchy uniqueName="[Table1].[июль выручка]" caption="июль выручка" attribute="1" defaultMemberUniqueName="[Table1].[июль выручка].[All]" allUniqueName="[Table1].[июль выручка].[All]" dimensionUniqueName="[Table1]" displayFolder="" count="0" memberValueDatatype="20" unbalanced="0"/>
    <cacheHierarchy uniqueName="[Table1].[авг ночи]" caption="авг ночи" attribute="1" defaultMemberUniqueName="[Table1].[авг ночи].[All]" allUniqueName="[Table1].[авг ночи].[All]" dimensionUniqueName="[Table1]" displayFolder="" count="0" memberValueDatatype="20" unbalanced="0"/>
    <cacheHierarchy uniqueName="[Table1].[авг выручка]" caption="авг выручка" attribute="1" defaultMemberUniqueName="[Table1].[авг выручка].[All]" allUniqueName="[Table1].[авг выручка].[All]" dimensionUniqueName="[Table1]" displayFolder="" count="0" memberValueDatatype="20" unbalanced="0"/>
    <cacheHierarchy uniqueName="[Table1].[сент ночи]" caption="сент ночи" attribute="1" defaultMemberUniqueName="[Table1].[сент ночи].[All]" allUniqueName="[Table1].[сент ночи].[All]" dimensionUniqueName="[Table1]" displayFolder="" count="0" memberValueDatatype="20" unbalanced="0"/>
    <cacheHierarchy uniqueName="[Table1].[сент выручка]" caption="сент выручка" attribute="1" defaultMemberUniqueName="[Table1].[сент выручка].[All]" allUniqueName="[Table1].[сент выручка].[All]" dimensionUniqueName="[Table1]" displayFolder="" count="0" memberValueDatatype="20" unbalanced="0"/>
    <cacheHierarchy uniqueName="[Table1].[окт ночи]" caption="окт ночи" attribute="1" defaultMemberUniqueName="[Table1].[окт ночи].[All]" allUniqueName="[Table1].[окт ночи].[All]" dimensionUniqueName="[Table1]" displayFolder="" count="0" memberValueDatatype="20" unbalanced="0"/>
    <cacheHierarchy uniqueName="[Table1].[окт выручка]" caption="окт выручка" attribute="1" defaultMemberUniqueName="[Table1].[окт выручка].[All]" allUniqueName="[Table1].[окт выручка].[All]" dimensionUniqueName="[Table1]" displayFolder="" count="0" memberValueDatatype="20" unbalanced="0"/>
    <cacheHierarchy uniqueName="[Table1].[ноя ночи]" caption="ноя ночи" attribute="1" defaultMemberUniqueName="[Table1].[ноя ночи].[All]" allUniqueName="[Table1].[ноя ночи].[All]" dimensionUniqueName="[Table1]" displayFolder="" count="0" memberValueDatatype="20" unbalanced="0"/>
    <cacheHierarchy uniqueName="[Table1].[ноя выручка]" caption="ноя выручка" attribute="1" defaultMemberUniqueName="[Table1].[ноя выручка].[All]" allUniqueName="[Table1].[ноя выручка].[All]" dimensionUniqueName="[Table1]" displayFolder="" count="0" memberValueDatatype="20" unbalanced="0"/>
    <cacheHierarchy uniqueName="[Table1].[дек ночи]" caption="дек ночи" attribute="1" defaultMemberUniqueName="[Table1].[дек ночи].[All]" allUniqueName="[Table1].[дек ночи].[All]" dimensionUniqueName="[Table1]" displayFolder="" count="0" memberValueDatatype="20" unbalanced="0"/>
    <cacheHierarchy uniqueName="[Table1].[дек выручка]" caption="дек выручка" attribute="1" defaultMemberUniqueName="[Table1].[дек выручка].[All]" allUniqueName="[Table1].[дек выручка].[All]" dimensionUniqueName="[Table1]" displayFolder="" count="0" memberValueDatatype="20" unbalanced="0"/>
    <cacheHierarchy uniqueName="[Table1].[ночи тек год]" caption="ночи тек год" attribute="1" defaultMemberUniqueName="[Table1].[ночи тек год].[All]" allUniqueName="[Table1].[ночи тек год].[All]" dimensionUniqueName="[Table1]" displayFolder="" count="0" memberValueDatatype="20" unbalanced="0"/>
    <cacheHierarchy uniqueName="[Table1].[выручка тек. Год]" caption="выручка тек. Год" attribute="1" defaultMemberUniqueName="[Table1].[выручка тек. Год].[All]" allUniqueName="[Table1].[выручка тек. Год].[All]" dimensionUniqueName="[Table1]" displayFolder="" count="0" memberValueDatatype="20" unbalanced="0"/>
    <cacheHierarchy uniqueName="[Table1].[средняя цена]" caption="средняя цена" attribute="1" defaultMemberUniqueName="[Table1].[средняя цена].[All]" allUniqueName="[Table1].[средняя цена].[All]" dimensionUniqueName="[Table1]" displayFolder="" count="0" memberValueDatatype="5" unbalanced="0"/>
    <cacheHierarchy uniqueName="[Table1].[I QTR ночи]" caption="I QTR ночи" attribute="1" defaultMemberUniqueName="[Table1].[I QTR ночи].[All]" allUniqueName="[Table1].[I QTR ночи].[All]" dimensionUniqueName="[Table1]" displayFolder="" count="0" memberValueDatatype="20" unbalanced="0"/>
    <cacheHierarchy uniqueName="[Table1].[I QTR выручка]" caption="I QTR выручка" attribute="1" defaultMemberUniqueName="[Table1].[I QTR выручка].[All]" allUniqueName="[Table1].[I QTR выручка].[All]" dimensionUniqueName="[Table1]" displayFolder="" count="0" memberValueDatatype="20" unbalanced="0"/>
    <cacheHierarchy uniqueName="[Table1].[I QTR разница с  договором]" caption="I QTR разница с  договором" attribute="1" defaultMemberUniqueName="[Table1].[I QTR разница с  договором].[All]" allUniqueName="[Table1].[I QTR разница с  договором].[All]" dimensionUniqueName="[Table1]" displayFolder="" count="0" memberValueDatatype="5" unbalanced="0"/>
    <cacheHierarchy uniqueName="[Table1].[II QTR ночи]" caption="II QTR ночи" attribute="1" defaultMemberUniqueName="[Table1].[II QTR ночи].[All]" allUniqueName="[Table1].[II QTR ночи].[All]" dimensionUniqueName="[Table1]" displayFolder="" count="0" memberValueDatatype="20" unbalanced="0"/>
    <cacheHierarchy uniqueName="[Table1].[II QTR выручка]" caption="II QTR выручка" attribute="1" defaultMemberUniqueName="[Table1].[II QTR выручка].[All]" allUniqueName="[Table1].[II QTR выручка].[All]" dimensionUniqueName="[Table1]" displayFolder="" count="0" memberValueDatatype="20" unbalanced="0"/>
    <cacheHierarchy uniqueName="[Table1].[II QTR разница с  договором]" caption="II QTR разница с  договором" attribute="1" defaultMemberUniqueName="[Table1].[II QTR разница с  договором].[All]" allUniqueName="[Table1].[II QTR разница с  договором].[All]" dimensionUniqueName="[Table1]" displayFolder="" count="0" memberValueDatatype="20" unbalanced="0"/>
    <cacheHierarchy uniqueName="[Table1].[III QTR ночи]" caption="III QTR ночи" attribute="1" defaultMemberUniqueName="[Table1].[III QTR ночи].[All]" allUniqueName="[Table1].[III QTR ночи].[All]" dimensionUniqueName="[Table1]" displayFolder="" count="0" memberValueDatatype="20" unbalanced="0"/>
    <cacheHierarchy uniqueName="[Table1].[III QTR выручка]" caption="III QTR выручка" attribute="1" defaultMemberUniqueName="[Table1].[III QTR выручка].[All]" allUniqueName="[Table1].[III QTR выручка].[All]" dimensionUniqueName="[Table1]" displayFolder="" count="0" memberValueDatatype="20" unbalanced="0"/>
    <cacheHierarchy uniqueName="[Table1].[III QTR разница с договором]" caption="III QTR разница с договором" attribute="1" defaultMemberUniqueName="[Table1].[III QTR разница с договором].[All]" allUniqueName="[Table1].[III QTR разница с договором].[All]" dimensionUniqueName="[Table1]" displayFolder="" count="0" memberValueDatatype="5" unbalanced="0"/>
    <cacheHierarchy uniqueName="[Table1].[IV QTR ночи]" caption="IV QTR ночи" attribute="1" defaultMemberUniqueName="[Table1].[IV QTR ночи].[All]" allUniqueName="[Table1].[IV QTR ночи].[All]" dimensionUniqueName="[Table1]" displayFolder="" count="0" memberValueDatatype="20" unbalanced="0"/>
    <cacheHierarchy uniqueName="[Table1].[IV QTR выручка]" caption="IV QTR выручка" attribute="1" defaultMemberUniqueName="[Table1].[IV QTR выручка].[All]" allUniqueName="[Table1].[IV QTR выручка].[All]" dimensionUniqueName="[Table1]" displayFolder="" count="0" memberValueDatatype="20" unbalanced="0"/>
    <cacheHierarchy uniqueName="[Table1].[IV QTR разница с договором]" caption="IV QTR разница с договором" attribute="1" defaultMemberUniqueName="[Table1].[IV QTR разница с договором].[All]" allUniqueName="[Table1].[IV QTR разница с договором].[All]" dimensionUniqueName="[Table1]" displayFolder="" count="0" memberValueDatatype="20" unbalanced="0"/>
    <cacheHierarchy uniqueName="[Table1].[Бизнес прошл.года (ночи)]" caption="Бизнес прошл.года (ночи)" attribute="1" defaultMemberUniqueName="[Table1].[Бизнес прошл.года (ночи)].[All]" allUniqueName="[Table1].[Бизнес прошл.года (ночи)].[All]" dimensionUniqueName="[Table1]" displayFolder="" count="0" memberValueDatatype="20" unbalanced="0"/>
    <cacheHierarchy uniqueName="[Table1].[Бизнес прошл.года (выручка)]" caption="Бизнес прошл.года (выручка)" attribute="1" defaultMemberUniqueName="[Table1].[Бизнес прошл.года (выручка)].[All]" allUniqueName="[Table1].[Бизнес прошл.года (выручка)].[All]" dimensionUniqueName="[Table1]" displayFolder="" count="0" memberValueDatatype="20" unbalanced="0"/>
    <cacheHierarchy uniqueName="[Table1].[разница ночи тек к прошл. Году]" caption="разница ночи тек к прошл. Году" attribute="1" defaultMemberUniqueName="[Table1].[разница ночи тек к прошл. Году].[All]" allUniqueName="[Table1].[разница ночи тек к прошл. Году].[All]" dimensionUniqueName="[Table1]" displayFolder="" count="0" memberValueDatatype="20" unbalanced="0"/>
    <cacheHierarchy uniqueName="[Table1].[разница выручка тек к прошл. Году]" caption="разница выручка тек к прошл. Году" attribute="1" defaultMemberUniqueName="[Table1].[разница выручка тек к прошл. Году].[All]" allUniqueName="[Table1].[разница выручка тек к прошл. Году].[All]" dimensionUniqueName="[Table1]" displayFolder="" count="0" memberValueDatatype="20" unbalanced="0"/>
    <cacheHierarchy uniqueName="[Table1].[Комментарии]" caption="Комментарии" attribute="1" defaultMemberUniqueName="[Table1].[Комментарии].[All]" allUniqueName="[Table1].[Комментарии].[All]" dimensionUniqueName="[Table1]" displayFolder="" count="0" memberValueDatatype="130" unbalanced="0"/>
    <cacheHierarchy uniqueName="[Диапазон 1].[№ п/п]" caption="№ п/п" attribute="1" defaultMemberUniqueName="[Диапазон 1].[№ п/п].[All]" allUniqueName="[Диапазон 1].[№ п/п].[All]" dimensionUniqueName="[Диапазон 1]" displayFolder="" count="0" memberValueDatatype="20" unbalanced="0"/>
    <cacheHierarchy uniqueName="[Диапазон 1].[Название компании]" caption="Название компании" attribute="1" defaultMemberUniqueName="[Диапазон 1].[Название компании].[All]" allUniqueName="[Диапазон 1].[Название компании].[All]" dimensionUniqueName="[Диапазон 1]" displayFolder="" count="0" memberValueDatatype="130" unbalanced="0"/>
    <cacheHierarchy uniqueName="[Диапазон 1].[Статус]" caption="Статус" attribute="1" defaultMemberUniqueName="[Диапазон 1].[Статус].[All]" allUniqueName="[Диапазон 1].[Статус].[All]" dimensionUniqueName="[Диапазон 1]" displayFolder="" count="0" memberValueDatatype="130" unbalanced="0"/>
    <cacheHierarchy uniqueName="[Диапазон 1].[Отв.]" caption="Отв." attribute="1" defaultMemberUniqueName="[Диапазон 1].[Отв.].[All]" allUniqueName="[Диапазон 1].[Отв.].[All]" dimensionUniqueName="[Диапазон 1]" displayFolder="" count="0" memberValueDatatype="130" unbalanced="0"/>
    <cacheHierarchy uniqueName="[Диапазон 1].[объем в ночах]" caption="объем в ночах" attribute="1" defaultMemberUniqueName="[Диапазон 1].[объем в ночах].[All]" allUniqueName="[Диапазон 1].[объем в ночах].[All]" dimensionUniqueName="[Диапазон 1]" displayFolder="" count="0" memberValueDatatype="20" unbalanced="0"/>
    <cacheHierarchy uniqueName="[Диапазон 1].[Дата договора]" caption="Дата договора" attribute="1" time="1" defaultMemberUniqueName="[Диапазон 1].[Дата договора].[All]" allUniqueName="[Диапазон 1].[Дата договора].[All]" dimensionUniqueName="[Диапазон 1]" displayFolder="" count="0" memberValueDatatype="7" unbalanced="0"/>
    <cacheHierarchy uniqueName="[Диапазон 1].[янв ночи]" caption="янв ночи" attribute="1" defaultMemberUniqueName="[Диапазон 1].[янв ночи].[All]" allUniqueName="[Диапазон 1].[янв ночи].[All]" dimensionUniqueName="[Диапазон 1]" displayFolder="" count="0" memberValueDatatype="20" unbalanced="0"/>
    <cacheHierarchy uniqueName="[Диапазон 1].[янв выручка]" caption="янв выручка" attribute="1" defaultMemberUniqueName="[Диапазон 1].[янв выручка].[All]" allUniqueName="[Диапазон 1].[янв выручка].[All]" dimensionUniqueName="[Диапазон 1]" displayFolder="" count="0" memberValueDatatype="20" unbalanced="0"/>
    <cacheHierarchy uniqueName="[Диапазон 1].[фев ночи]" caption="фев ночи" attribute="1" defaultMemberUniqueName="[Диапазон 1].[фев ночи].[All]" allUniqueName="[Диапазон 1].[фев ночи].[All]" dimensionUniqueName="[Диапазон 1]" displayFolder="" count="0" memberValueDatatype="20" unbalanced="0"/>
    <cacheHierarchy uniqueName="[Диапазон 1].[февр выручка]" caption="февр выручка" attribute="1" defaultMemberUniqueName="[Диапазон 1].[февр выручка].[All]" allUniqueName="[Диапазон 1].[февр выручка].[All]" dimensionUniqueName="[Диапазон 1]" displayFolder="" count="0" memberValueDatatype="20" unbalanced="0"/>
    <cacheHierarchy uniqueName="[Диапазон 1].[март ночи]" caption="март ночи" attribute="1" defaultMemberUniqueName="[Диапазон 1].[март ночи].[All]" allUniqueName="[Диапазон 1].[март ночи].[All]" dimensionUniqueName="[Диапазон 1]" displayFolder="" count="0" memberValueDatatype="20" unbalanced="0"/>
    <cacheHierarchy uniqueName="[Диапазон 1].[март выручка]" caption="март выручка" attribute="1" defaultMemberUniqueName="[Диапазон 1].[март выручка].[All]" allUniqueName="[Диапазон 1].[март выручка].[All]" dimensionUniqueName="[Диапазон 1]" displayFolder="" count="0" memberValueDatatype="130" unbalanced="0"/>
    <cacheHierarchy uniqueName="[Диапазон 1].[апр ночи]" caption="апр ночи" attribute="1" defaultMemberUniqueName="[Диапазон 1].[апр ночи].[All]" allUniqueName="[Диапазон 1].[апр ночи].[All]" dimensionUniqueName="[Диапазон 1]" displayFolder="" count="0" memberValueDatatype="20" unbalanced="0"/>
    <cacheHierarchy uniqueName="[Диапазон 1].[апр выручка]" caption="апр выручка" attribute="1" defaultMemberUniqueName="[Диапазон 1].[апр выручка].[All]" allUniqueName="[Диапазон 1].[апр выручка].[All]" dimensionUniqueName="[Диапазон 1]" displayFolder="" count="0" memberValueDatatype="130" unbalanced="0"/>
    <cacheHierarchy uniqueName="[Диапазон 1].[май ночи]" caption="май ночи" attribute="1" defaultMemberUniqueName="[Диапазон 1].[май ночи].[All]" allUniqueName="[Диапазон 1].[май ночи].[All]" dimensionUniqueName="[Диапазон 1]" displayFolder="" count="0" memberValueDatatype="20" unbalanced="0"/>
    <cacheHierarchy uniqueName="[Диапазон 1].[май выручка]" caption="май выручка" attribute="1" defaultMemberUniqueName="[Диапазон 1].[май выручка].[All]" allUniqueName="[Диапазон 1].[май выручка].[All]" dimensionUniqueName="[Диапазон 1]" displayFolder="" count="0" memberValueDatatype="130" unbalanced="0"/>
    <cacheHierarchy uniqueName="[Диапазон 1].[июнь ночи]" caption="июнь ночи" attribute="1" defaultMemberUniqueName="[Диапазон 1].[июнь ночи].[All]" allUniqueName="[Диапазон 1].[июнь ночи].[All]" dimensionUniqueName="[Диапазон 1]" displayFolder="" count="0" memberValueDatatype="20" unbalanced="0"/>
    <cacheHierarchy uniqueName="[Диапазон 1].[июнь выручка]" caption="июнь выручка" attribute="1" defaultMemberUniqueName="[Диапазон 1].[июнь выручка].[All]" allUniqueName="[Диапазон 1].[июнь выручка].[All]" dimensionUniqueName="[Диапазон 1]" displayFolder="" count="0" memberValueDatatype="130" unbalanced="0"/>
    <cacheHierarchy uniqueName="[Диапазон 1].[июль ночи]" caption="июль ночи" attribute="1" defaultMemberUniqueName="[Диапазон 1].[июль ночи].[All]" allUniqueName="[Диапазон 1].[июль ночи].[All]" dimensionUniqueName="[Диапазон 1]" displayFolder="" count="0" memberValueDatatype="20" unbalanced="0"/>
    <cacheHierarchy uniqueName="[Диапазон 1].[июль выручка]" caption="июль выручка" attribute="1" defaultMemberUniqueName="[Диапазон 1].[июль выручка].[All]" allUniqueName="[Диапазон 1].[июль выручка].[All]" dimensionUniqueName="[Диапазон 1]" displayFolder="" count="0" memberValueDatatype="130" unbalanced="0"/>
    <cacheHierarchy uniqueName="[Диапазон 1].[авг ночи]" caption="авг ночи" attribute="1" defaultMemberUniqueName="[Диапазон 1].[авг ночи].[All]" allUniqueName="[Диапазон 1].[авг ночи].[All]" dimensionUniqueName="[Диапазон 1]" displayFolder="" count="0" memberValueDatatype="20" unbalanced="0"/>
    <cacheHierarchy uniqueName="[Диапазон 1].[авг выручка]" caption="авг выручка" attribute="1" defaultMemberUniqueName="[Диапазон 1].[авг выручка].[All]" allUniqueName="[Диапазон 1].[авг выручка].[All]" dimensionUniqueName="[Диапазон 1]" displayFolder="" count="0" memberValueDatatype="130" unbalanced="0"/>
    <cacheHierarchy uniqueName="[Диапазон 1].[сент ночи]" caption="сент ночи" attribute="1" defaultMemberUniqueName="[Диапазон 1].[сент ночи].[All]" allUniqueName="[Диапазон 1].[сент ночи].[All]" dimensionUniqueName="[Диапазон 1]" displayFolder="" count="0" memberValueDatatype="20" unbalanced="0"/>
    <cacheHierarchy uniqueName="[Диапазон 1].[сент выручка]" caption="сент выручка" attribute="1" defaultMemberUniqueName="[Диапазон 1].[сент выручка].[All]" allUniqueName="[Диапазон 1].[сент выручка].[All]" dimensionUniqueName="[Диапазон 1]" displayFolder="" count="0" memberValueDatatype="130" unbalanced="0"/>
    <cacheHierarchy uniqueName="[Диапазон 1].[окт ночи]" caption="окт ночи" attribute="1" defaultMemberUniqueName="[Диапазон 1].[окт ночи].[All]" allUniqueName="[Диапазон 1].[окт ночи].[All]" dimensionUniqueName="[Диапазон 1]" displayFolder="" count="0" memberValueDatatype="20" unbalanced="0"/>
    <cacheHierarchy uniqueName="[Диапазон 1].[окт выручка]" caption="окт выручка" attribute="1" defaultMemberUniqueName="[Диапазон 1].[окт выручка].[All]" allUniqueName="[Диапазон 1].[окт выручка].[All]" dimensionUniqueName="[Диапазон 1]" displayFolder="" count="0" memberValueDatatype="130" unbalanced="0"/>
    <cacheHierarchy uniqueName="[Диапазон 1].[ноя ночи]" caption="ноя ночи" attribute="1" defaultMemberUniqueName="[Диапазон 1].[ноя ночи].[All]" allUniqueName="[Диапазон 1].[ноя ночи].[All]" dimensionUniqueName="[Диапазон 1]" displayFolder="" count="0" memberValueDatatype="20" unbalanced="0"/>
    <cacheHierarchy uniqueName="[Диапазон 1].[ноя выручка]" caption="ноя выручка" attribute="1" defaultMemberUniqueName="[Диапазон 1].[ноя выручка].[All]" allUniqueName="[Диапазон 1].[ноя выручка].[All]" dimensionUniqueName="[Диапазон 1]" displayFolder="" count="0" memberValueDatatype="130" unbalanced="0"/>
    <cacheHierarchy uniqueName="[Диапазон 1].[дек ночи]" caption="дек ночи" attribute="1" defaultMemberUniqueName="[Диапазон 1].[дек ночи].[All]" allUniqueName="[Диапазон 1].[дек ночи].[All]" dimensionUniqueName="[Диапазон 1]" displayFolder="" count="0" memberValueDatatype="20" unbalanced="0"/>
    <cacheHierarchy uniqueName="[Диапазон 1].[дек выручка]" caption="дек выручка" attribute="1" defaultMemberUniqueName="[Диапазон 1].[дек выручка].[All]" allUniqueName="[Диапазон 1].[дек выручка].[All]" dimensionUniqueName="[Диапазон 1]" displayFolder="" count="0" memberValueDatatype="130" unbalanced="0"/>
    <cacheHierarchy uniqueName="[Диапазон 1].[ночи тек год]" caption="ночи тек год" attribute="1" defaultMemberUniqueName="[Диапазон 1].[ночи тек год].[All]" allUniqueName="[Диапазон 1].[ночи тек год].[All]" dimensionUniqueName="[Диапазон 1]" displayFolder="" count="0" memberValueDatatype="20" unbalanced="0"/>
    <cacheHierarchy uniqueName="[Диапазон 1].[выручка тек. Год]" caption="выручка тек. Год" attribute="1" defaultMemberUniqueName="[Диапазон 1].[выручка тек. Год].[All]" allUniqueName="[Диапазон 1].[выручка тек. Год].[All]" dimensionUniqueName="[Диапазон 1]" displayFolder="" count="0" memberValueDatatype="20" unbalanced="0"/>
    <cacheHierarchy uniqueName="[Диапазон 1].[средняя цена]" caption="средняя цена" attribute="1" defaultMemberUniqueName="[Диапазон 1].[средняя цена].[All]" allUniqueName="[Диапазон 1].[средняя цена].[All]" dimensionUniqueName="[Диапазон 1]" displayFolder="" count="0" memberValueDatatype="5" unbalanced="0"/>
    <cacheHierarchy uniqueName="[Диапазон 1].[I QTR ночи]" caption="I QTR ночи" attribute="1" defaultMemberUniqueName="[Диапазон 1].[I QTR ночи].[All]" allUniqueName="[Диапазон 1].[I QTR ночи].[All]" dimensionUniqueName="[Диапазон 1]" displayFolder="" count="0" memberValueDatatype="20" unbalanced="0"/>
    <cacheHierarchy uniqueName="[Диапазон 1].[I QTR выручка]" caption="I QTR выручка" attribute="1" defaultMemberUniqueName="[Диапазон 1].[I QTR выручка].[All]" allUniqueName="[Диапазон 1].[I QTR выручка].[All]" dimensionUniqueName="[Диапазон 1]" displayFolder="" count="0" memberValueDatatype="20" unbalanced="0"/>
    <cacheHierarchy uniqueName="[Диапазон 1].[I QTR разница с  договором]" caption="I QTR разница с  договором" attribute="1" defaultMemberUniqueName="[Диапазон 1].[I QTR разница с  договором].[All]" allUniqueName="[Диапазон 1].[I QTR разница с  договором].[All]" dimensionUniqueName="[Диапазон 1]" displayFolder="" count="0" memberValueDatatype="5" unbalanced="0"/>
    <cacheHierarchy uniqueName="[Диапазон 1].[II QTR ночи]" caption="II QTR ночи" attribute="1" defaultMemberUniqueName="[Диапазон 1].[II QTR ночи].[All]" allUniqueName="[Диапазон 1].[II QTR ночи].[All]" dimensionUniqueName="[Диапазон 1]" displayFolder="" count="0" memberValueDatatype="20" unbalanced="0"/>
    <cacheHierarchy uniqueName="[Диапазон 1].[II QTR выручка]" caption="II QTR выручка" attribute="1" defaultMemberUniqueName="[Диапазон 1].[II QTR выручка].[All]" allUniqueName="[Диапазон 1].[II QTR выручка].[All]" dimensionUniqueName="[Диапазон 1]" displayFolder="" count="0" memberValueDatatype="20" unbalanced="0"/>
    <cacheHierarchy uniqueName="[Диапазон 1].[II QTR разница с  договором]" caption="II QTR разница с  договором" attribute="1" defaultMemberUniqueName="[Диапазон 1].[II QTR разница с  договором].[All]" allUniqueName="[Диапазон 1].[II QTR разница с  договором].[All]" dimensionUniqueName="[Диапазон 1]" displayFolder="" count="0" memberValueDatatype="20" unbalanced="0"/>
    <cacheHierarchy uniqueName="[Диапазон 1].[III QTR ночи]" caption="III QTR ночи" attribute="1" defaultMemberUniqueName="[Диапазон 1].[III QTR ночи].[All]" allUniqueName="[Диапазон 1].[III QTR ночи].[All]" dimensionUniqueName="[Диапазон 1]" displayFolder="" count="0" memberValueDatatype="20" unbalanced="0"/>
    <cacheHierarchy uniqueName="[Диапазон 1].[III QTR выручка]" caption="III QTR выручка" attribute="1" defaultMemberUniqueName="[Диапазон 1].[III QTR выручка].[All]" allUniqueName="[Диапазон 1].[III QTR выручка].[All]" dimensionUniqueName="[Диапазон 1]" displayFolder="" count="0" memberValueDatatype="20" unbalanced="0"/>
    <cacheHierarchy uniqueName="[Диапазон 1].[III QTR разница с договором]" caption="III QTR разница с договором" attribute="1" defaultMemberUniqueName="[Диапазон 1].[III QTR разница с договором].[All]" allUniqueName="[Диапазон 1].[III QTR разница с договором].[All]" dimensionUniqueName="[Диапазон 1]" displayFolder="" count="0" memberValueDatatype="5" unbalanced="0"/>
    <cacheHierarchy uniqueName="[Диапазон 1].[IV QTR ночи]" caption="IV QTR ночи" attribute="1" defaultMemberUniqueName="[Диапазон 1].[IV QTR ночи].[All]" allUniqueName="[Диапазон 1].[IV QTR ночи].[All]" dimensionUniqueName="[Диапазон 1]" displayFolder="" count="0" memberValueDatatype="20" unbalanced="0"/>
    <cacheHierarchy uniqueName="[Диапазон 1].[IV QTR выручка]" caption="IV QTR выручка" attribute="1" defaultMemberUniqueName="[Диапазон 1].[IV QTR выручка].[All]" allUniqueName="[Диапазон 1].[IV QTR выручка].[All]" dimensionUniqueName="[Диапазон 1]" displayFolder="" count="0" memberValueDatatype="20" unbalanced="0"/>
    <cacheHierarchy uniqueName="[Диапазон 1].[IV QTR разница с договором]" caption="IV QTR разница с договором" attribute="1" defaultMemberUniqueName="[Диапазон 1].[IV QTR разница с договором].[All]" allUniqueName="[Диапазон 1].[IV QTR разница с договором].[All]" dimensionUniqueName="[Диапазон 1]" displayFolder="" count="0" memberValueDatatype="20" unbalanced="0"/>
    <cacheHierarchy uniqueName="[Диапазон 1].[Бизнес прошл.года (ночи)]" caption="Бизнес прошл.года (ночи)" attribute="1" defaultMemberUniqueName="[Диапазон 1].[Бизнес прошл.года (ночи)].[All]" allUniqueName="[Диапазон 1].[Бизнес прошл.года (ночи)].[All]" dimensionUniqueName="[Диапазон 1]" displayFolder="" count="0" memberValueDatatype="20" unbalanced="0"/>
    <cacheHierarchy uniqueName="[Диапазон 1].[Бизнес прошл.года (выручка)]" caption="Бизнес прошл.года (выручка)" attribute="1" defaultMemberUniqueName="[Диапазон 1].[Бизнес прошл.года (выручка)].[All]" allUniqueName="[Диапазон 1].[Бизнес прошл.года (выручка)].[All]" dimensionUniqueName="[Диапазон 1]" displayFolder="" count="0" memberValueDatatype="20" unbalanced="0"/>
    <cacheHierarchy uniqueName="[Диапазон 1].[разница ночи тек к прошл. Году]" caption="разница ночи тек к прошл. Году" attribute="1" defaultMemberUniqueName="[Диапазон 1].[разница ночи тек к прошл. Году].[All]" allUniqueName="[Диапазон 1].[разница ночи тек к прошл. Году].[All]" dimensionUniqueName="[Диапазон 1]" displayFolder="" count="0" memberValueDatatype="20" unbalanced="0"/>
    <cacheHierarchy uniqueName="[Диапазон 1].[разница выручка тек к прошл. Году]" caption="разница выручка тек к прошл. Году" attribute="1" defaultMemberUniqueName="[Диапазон 1].[разница выручка тек к прошл. Году].[All]" allUniqueName="[Диапазон 1].[разница выручка тек к прошл. Году].[All]" dimensionUniqueName="[Диапазон 1]" displayFolder="" count="0" memberValueDatatype="20" unbalanced="0"/>
    <cacheHierarchy uniqueName="[Диапазон 1].[Комментарии]" caption="Комментарии" attribute="1" defaultMemberUniqueName="[Диапазон 1].[Комментарии].[All]" allUniqueName="[Диапазон 1].[Комментарии].[All]" dimensionUniqueName="[Диапазон 1]" displayFolder="" count="0" memberValueDatatype="130" unbalanced="0"/>
    <cacheHierarchy uniqueName="[Measures].[__XL_Count Диапазон 1]" caption="__XL_Count Диапазон 1" measure="1" displayFolder="" measureGroup="Диапазон 1" count="0" hidden="1"/>
    <cacheHierarchy uniqueName="[Measures].[__XL_Count Table1]" caption="__XL_Count Table1" measure="1" displayFolder="" measureGroup="Table1" count="0" hidden="1"/>
    <cacheHierarchy uniqueName="[Measures].[__No measures defined]" caption="__No measures defined" measure="1" displayFolder="" count="0" hidden="1"/>
    <cacheHierarchy uniqueName="[Measures].[Сумма по столбцу ночи тек год]" caption="Сумма по столбцу ночи тек год" measure="1" displayFolder="" measureGroup="Диапазон 1" count="0" hidden="1">
      <extLst>
        <ext xmlns:x15="http://schemas.microsoft.com/office/spreadsheetml/2010/11/main" uri="{B97F6D7D-B522-45F9-BDA1-12C45D357490}">
          <x15:cacheHierarchy aggregatedColumn="80"/>
        </ext>
      </extLst>
    </cacheHierarchy>
    <cacheHierarchy uniqueName="[Measures].[Число элементов в столбце Название компании]" caption="Число элементов в столбце Название компании" measure="1" displayFolder="" measureGroup="Диапазон 1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выручка тек. Год]" caption="Сумма по столбцу выручка тек. Год" measure="1" displayFolder="" measureGroup="Диапазон 1" count="0" hidden="1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Сумма по столбцу ночи тек год 2]" caption="Сумма по столбцу ночи тек год 2" measure="1" displayFolder="" measureGroup="Table1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Сумма по столбцу выручка тек. Год 2]" caption="Сумма по столбцу выручка тек. Год 2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Сумма по столбцу I QTR ночи]" caption="Сумма по столбцу I QTR ночи" measure="1" displayFolder="" measureGroup="Table1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Сумма по столбцу II QTR ночи]" caption="Сумма по столбцу II QTR ночи" measure="1" displayFolder="" measureGroup="Table1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Сумма по столбцу III QTR ночи]" caption="Сумма по столбцу III QTR ночи" measure="1" displayFolder="" measureGroup="Table1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Сумма по столбцу IV QTR ночи]" caption="Сумма по столбцу IV QTR ночи" measure="1" displayFolder="" measureGroup="Table1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Сумма по столбцу I QTR выручка]" caption="Сумма по столбцу I QTR выручка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Сумма по столбцу II QTR выручка]" caption="Сумма по столбцу II QTR выручка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Сумма по столбцу III QTR выручка]" caption="Сумма по столбцу III QTR выручка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Сумма по столбцу IV QTR выручка]" caption="Сумма по столбцу IV QTR выручка" measure="1" displayFolder="" measureGroup="Table1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Число элементов в столбце Название компании 2]" caption="Число элементов в столбце Название компании 2" measure="1" displayFolder="" measureGroup="Table1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</cacheHierarchies>
  <kpis count="0"/>
  <dimensions count="3">
    <dimension measure="1" name="Measures" uniqueName="[Measures]" caption="Measures"/>
    <dimension name="Table1" uniqueName="[Table1]" caption="Table1"/>
    <dimension name="Диапазон 1" uniqueName="[Диапазон 1]" caption="Диапазон 1"/>
  </dimensions>
  <measureGroups count="2">
    <measureGroup name="Table1" caption="Table1"/>
    <measureGroup name="Диапазон 1" caption="Диапазон 1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Irina Bosshard" refreshedDate="43542.898216435184" backgroundQuery="1" createdVersion="6" refreshedVersion="6" minRefreshableVersion="3" recordCount="0" supportSubquery="1" supportAdvancedDrill="1" xr:uid="{57EECA69-44EC-4111-97D8-ACB4D75E0241}">
  <cacheSource type="external" connectionId="1"/>
  <cacheFields count="3">
    <cacheField name="[Диапазон 1].[Статус].[Статус]" caption="Статус" numFmtId="0" hierarchy="52" level="1">
      <sharedItems containsBlank="1" count="4">
        <m/>
        <s v="Н"/>
        <s v="П"/>
        <s v="С"/>
      </sharedItems>
    </cacheField>
    <cacheField name="[Measures].[Сумма по столбцу ночи тек год]" caption="Сумма по столбцу ночи тек год" numFmtId="0" hierarchy="103" level="32767"/>
    <cacheField name="[Measures].[Число элементов в столбце Название компании]" caption="Число элементов в столбце Название компании" numFmtId="0" hierarchy="104" level="32767"/>
  </cacheFields>
  <cacheHierarchies count="117">
    <cacheHierarchy uniqueName="[Table1].[№ п/п]" caption="№ п/п" attribute="1" defaultMemberUniqueName="[Table1].[№ п/п].[All]" allUniqueName="[Table1].[№ п/п].[All]" dimensionUniqueName="[Table1]" displayFolder="" count="0" memberValueDatatype="20" unbalanced="0"/>
    <cacheHierarchy uniqueName="[Table1].[Название компании]" caption="Название компании" attribute="1" defaultMemberUniqueName="[Table1].[Название компании].[All]" allUniqueName="[Table1].[Название компании].[All]" dimensionUniqueName="[Table1]" displayFolder="" count="0" memberValueDatatype="130" unbalanced="0"/>
    <cacheHierarchy uniqueName="[Table1].[Статус]" caption="Статус" attribute="1" defaultMemberUniqueName="[Table1].[Статус].[All]" allUniqueName="[Table1].[Статус].[All]" dimensionUniqueName="[Table1]" displayFolder="" count="0" memberValueDatatype="130" unbalanced="0"/>
    <cacheHierarchy uniqueName="[Table1].[Отв.]" caption="Отв." attribute="1" defaultMemberUniqueName="[Table1].[Отв.].[All]" allUniqueName="[Table1].[Отв.].[All]" dimensionUniqueName="[Table1]" displayFolder="" count="0" memberValueDatatype="130" unbalanced="0"/>
    <cacheHierarchy uniqueName="[Table1].[объем в ночах]" caption="объем в ночах" attribute="1" defaultMemberUniqueName="[Table1].[объем в ночах].[All]" allUniqueName="[Table1].[объем в ночах].[All]" dimensionUniqueName="[Table1]" displayFolder="" count="0" memberValueDatatype="20" unbalanced="0"/>
    <cacheHierarchy uniqueName="[Table1].[Дата договора]" caption="Дата договора" attribute="1" time="1" defaultMemberUniqueName="[Table1].[Дата договора].[All]" allUniqueName="[Table1].[Дата договора].[All]" dimensionUniqueName="[Table1]" displayFolder="" count="0" memberValueDatatype="7" unbalanced="0"/>
    <cacheHierarchy uniqueName="[Table1].[янв ночи]" caption="янв ночи" attribute="1" defaultMemberUniqueName="[Table1].[янв ночи].[All]" allUniqueName="[Table1].[янв ночи].[All]" dimensionUniqueName="[Table1]" displayFolder="" count="0" memberValueDatatype="20" unbalanced="0"/>
    <cacheHierarchy uniqueName="[Table1].[янв выручка]" caption="янв выручка" attribute="1" defaultMemberUniqueName="[Table1].[янв выручка].[All]" allUniqueName="[Table1].[янв выручка].[All]" dimensionUniqueName="[Table1]" displayFolder="" count="0" memberValueDatatype="20" unbalanced="0"/>
    <cacheHierarchy uniqueName="[Table1].[фев ночи]" caption="фев ночи" attribute="1" defaultMemberUniqueName="[Table1].[фев ночи].[All]" allUniqueName="[Table1].[фев ночи].[All]" dimensionUniqueName="[Table1]" displayFolder="" count="0" memberValueDatatype="20" unbalanced="0"/>
    <cacheHierarchy uniqueName="[Table1].[февр выручка]" caption="февр выручка" attribute="1" defaultMemberUniqueName="[Table1].[февр выручка].[All]" allUniqueName="[Table1].[февр выручка].[All]" dimensionUniqueName="[Table1]" displayFolder="" count="0" memberValueDatatype="20" unbalanced="0"/>
    <cacheHierarchy uniqueName="[Table1].[март ночи]" caption="март ночи" attribute="1" defaultMemberUniqueName="[Table1].[март ночи].[All]" allUniqueName="[Table1].[март ночи].[All]" dimensionUniqueName="[Table1]" displayFolder="" count="0" memberValueDatatype="20" unbalanced="0"/>
    <cacheHierarchy uniqueName="[Table1].[март выручка]" caption="март выручка" attribute="1" defaultMemberUniqueName="[Table1].[март выручка].[All]" allUniqueName="[Table1].[март выручка].[All]" dimensionUniqueName="[Table1]" displayFolder="" count="0" memberValueDatatype="20" unbalanced="0"/>
    <cacheHierarchy uniqueName="[Table1].[апр ночи]" caption="апр ночи" attribute="1" defaultMemberUniqueName="[Table1].[апр ночи].[All]" allUniqueName="[Table1].[апр ночи].[All]" dimensionUniqueName="[Table1]" displayFolder="" count="0" memberValueDatatype="20" unbalanced="0"/>
    <cacheHierarchy uniqueName="[Table1].[апр выручка]" caption="апр выручка" attribute="1" defaultMemberUniqueName="[Table1].[апр выручка].[All]" allUniqueName="[Table1].[апр выручка].[All]" dimensionUniqueName="[Table1]" displayFolder="" count="0" memberValueDatatype="20" unbalanced="0"/>
    <cacheHierarchy uniqueName="[Table1].[май ночи]" caption="май ночи" attribute="1" defaultMemberUniqueName="[Table1].[май ночи].[All]" allUniqueName="[Table1].[май ночи].[All]" dimensionUniqueName="[Table1]" displayFolder="" count="0" memberValueDatatype="20" unbalanced="0"/>
    <cacheHierarchy uniqueName="[Table1].[май выручка]" caption="май выручка" attribute="1" defaultMemberUniqueName="[Table1].[май выручка].[All]" allUniqueName="[Table1].[май выручка].[All]" dimensionUniqueName="[Table1]" displayFolder="" count="0" memberValueDatatype="20" unbalanced="0"/>
    <cacheHierarchy uniqueName="[Table1].[июнь ночи]" caption="июнь ночи" attribute="1" defaultMemberUniqueName="[Table1].[июнь ночи].[All]" allUniqueName="[Table1].[июнь ночи].[All]" dimensionUniqueName="[Table1]" displayFolder="" count="0" memberValueDatatype="20" unbalanced="0"/>
    <cacheHierarchy uniqueName="[Table1].[июнь выручка]" caption="июнь выручка" attribute="1" defaultMemberUniqueName="[Table1].[июнь выручка].[All]" allUniqueName="[Table1].[июнь выручка].[All]" dimensionUniqueName="[Table1]" displayFolder="" count="0" memberValueDatatype="20" unbalanced="0"/>
    <cacheHierarchy uniqueName="[Table1].[июль ночи]" caption="июль ночи" attribute="1" defaultMemberUniqueName="[Table1].[июль ночи].[All]" allUniqueName="[Table1].[июль ночи].[All]" dimensionUniqueName="[Table1]" displayFolder="" count="0" memberValueDatatype="20" unbalanced="0"/>
    <cacheHierarchy uniqueName="[Table1].[июль выручка]" caption="июль выручка" attribute="1" defaultMemberUniqueName="[Table1].[июль выручка].[All]" allUniqueName="[Table1].[июль выручка].[All]" dimensionUniqueName="[Table1]" displayFolder="" count="0" memberValueDatatype="20" unbalanced="0"/>
    <cacheHierarchy uniqueName="[Table1].[авг ночи]" caption="авг ночи" attribute="1" defaultMemberUniqueName="[Table1].[авг ночи].[All]" allUniqueName="[Table1].[авг ночи].[All]" dimensionUniqueName="[Table1]" displayFolder="" count="0" memberValueDatatype="20" unbalanced="0"/>
    <cacheHierarchy uniqueName="[Table1].[авг выручка]" caption="авг выручка" attribute="1" defaultMemberUniqueName="[Table1].[авг выручка].[All]" allUniqueName="[Table1].[авг выручка].[All]" dimensionUniqueName="[Table1]" displayFolder="" count="0" memberValueDatatype="20" unbalanced="0"/>
    <cacheHierarchy uniqueName="[Table1].[сент ночи]" caption="сент ночи" attribute="1" defaultMemberUniqueName="[Table1].[сент ночи].[All]" allUniqueName="[Table1].[сент ночи].[All]" dimensionUniqueName="[Table1]" displayFolder="" count="0" memberValueDatatype="20" unbalanced="0"/>
    <cacheHierarchy uniqueName="[Table1].[сент выручка]" caption="сент выручка" attribute="1" defaultMemberUniqueName="[Table1].[сент выручка].[All]" allUniqueName="[Table1].[сент выручка].[All]" dimensionUniqueName="[Table1]" displayFolder="" count="0" memberValueDatatype="20" unbalanced="0"/>
    <cacheHierarchy uniqueName="[Table1].[окт ночи]" caption="окт ночи" attribute="1" defaultMemberUniqueName="[Table1].[окт ночи].[All]" allUniqueName="[Table1].[окт ночи].[All]" dimensionUniqueName="[Table1]" displayFolder="" count="0" memberValueDatatype="20" unbalanced="0"/>
    <cacheHierarchy uniqueName="[Table1].[окт выручка]" caption="окт выручка" attribute="1" defaultMemberUniqueName="[Table1].[окт выручка].[All]" allUniqueName="[Table1].[окт выручка].[All]" dimensionUniqueName="[Table1]" displayFolder="" count="0" memberValueDatatype="20" unbalanced="0"/>
    <cacheHierarchy uniqueName="[Table1].[ноя ночи]" caption="ноя ночи" attribute="1" defaultMemberUniqueName="[Table1].[ноя ночи].[All]" allUniqueName="[Table1].[ноя ночи].[All]" dimensionUniqueName="[Table1]" displayFolder="" count="0" memberValueDatatype="20" unbalanced="0"/>
    <cacheHierarchy uniqueName="[Table1].[ноя выручка]" caption="ноя выручка" attribute="1" defaultMemberUniqueName="[Table1].[ноя выручка].[All]" allUniqueName="[Table1].[ноя выручка].[All]" dimensionUniqueName="[Table1]" displayFolder="" count="0" memberValueDatatype="20" unbalanced="0"/>
    <cacheHierarchy uniqueName="[Table1].[дек ночи]" caption="дек ночи" attribute="1" defaultMemberUniqueName="[Table1].[дек ночи].[All]" allUniqueName="[Table1].[дек ночи].[All]" dimensionUniqueName="[Table1]" displayFolder="" count="0" memberValueDatatype="20" unbalanced="0"/>
    <cacheHierarchy uniqueName="[Table1].[дек выручка]" caption="дек выручка" attribute="1" defaultMemberUniqueName="[Table1].[дек выручка].[All]" allUniqueName="[Table1].[дек выручка].[All]" dimensionUniqueName="[Table1]" displayFolder="" count="0" memberValueDatatype="20" unbalanced="0"/>
    <cacheHierarchy uniqueName="[Table1].[ночи тек год]" caption="ночи тек год" attribute="1" defaultMemberUniqueName="[Table1].[ночи тек год].[All]" allUniqueName="[Table1].[ночи тек год].[All]" dimensionUniqueName="[Table1]" displayFolder="" count="0" memberValueDatatype="20" unbalanced="0"/>
    <cacheHierarchy uniqueName="[Table1].[выручка тек. Год]" caption="выручка тек. Год" attribute="1" defaultMemberUniqueName="[Table1].[выручка тек. Год].[All]" allUniqueName="[Table1].[выручка тек. Год].[All]" dimensionUniqueName="[Table1]" displayFolder="" count="0" memberValueDatatype="20" unbalanced="0"/>
    <cacheHierarchy uniqueName="[Table1].[средняя цена]" caption="средняя цена" attribute="1" defaultMemberUniqueName="[Table1].[средняя цена].[All]" allUniqueName="[Table1].[средняя цена].[All]" dimensionUniqueName="[Table1]" displayFolder="" count="0" memberValueDatatype="5" unbalanced="0"/>
    <cacheHierarchy uniqueName="[Table1].[I QTR ночи]" caption="I QTR ночи" attribute="1" defaultMemberUniqueName="[Table1].[I QTR ночи].[All]" allUniqueName="[Table1].[I QTR ночи].[All]" dimensionUniqueName="[Table1]" displayFolder="" count="0" memberValueDatatype="20" unbalanced="0"/>
    <cacheHierarchy uniqueName="[Table1].[I QTR выручка]" caption="I QTR выручка" attribute="1" defaultMemberUniqueName="[Table1].[I QTR выручка].[All]" allUniqueName="[Table1].[I QTR выручка].[All]" dimensionUniqueName="[Table1]" displayFolder="" count="0" memberValueDatatype="20" unbalanced="0"/>
    <cacheHierarchy uniqueName="[Table1].[I QTR разница с  договором]" caption="I QTR разница с  договором" attribute="1" defaultMemberUniqueName="[Table1].[I QTR разница с  договором].[All]" allUniqueName="[Table1].[I QTR разница с  договором].[All]" dimensionUniqueName="[Table1]" displayFolder="" count="0" memberValueDatatype="5" unbalanced="0"/>
    <cacheHierarchy uniqueName="[Table1].[II QTR ночи]" caption="II QTR ночи" attribute="1" defaultMemberUniqueName="[Table1].[II QTR ночи].[All]" allUniqueName="[Table1].[II QTR ночи].[All]" dimensionUniqueName="[Table1]" displayFolder="" count="0" memberValueDatatype="20" unbalanced="0"/>
    <cacheHierarchy uniqueName="[Table1].[II QTR выручка]" caption="II QTR выручка" attribute="1" defaultMemberUniqueName="[Table1].[II QTR выручка].[All]" allUniqueName="[Table1].[II QTR выручка].[All]" dimensionUniqueName="[Table1]" displayFolder="" count="0" memberValueDatatype="20" unbalanced="0"/>
    <cacheHierarchy uniqueName="[Table1].[II QTR разница с  договором]" caption="II QTR разница с  договором" attribute="1" defaultMemberUniqueName="[Table1].[II QTR разница с  договором].[All]" allUniqueName="[Table1].[II QTR разница с  договором].[All]" dimensionUniqueName="[Table1]" displayFolder="" count="0" memberValueDatatype="20" unbalanced="0"/>
    <cacheHierarchy uniqueName="[Table1].[III QTR ночи]" caption="III QTR ночи" attribute="1" defaultMemberUniqueName="[Table1].[III QTR ночи].[All]" allUniqueName="[Table1].[III QTR ночи].[All]" dimensionUniqueName="[Table1]" displayFolder="" count="0" memberValueDatatype="20" unbalanced="0"/>
    <cacheHierarchy uniqueName="[Table1].[III QTR выручка]" caption="III QTR выручка" attribute="1" defaultMemberUniqueName="[Table1].[III QTR выручка].[All]" allUniqueName="[Table1].[III QTR выручка].[All]" dimensionUniqueName="[Table1]" displayFolder="" count="0" memberValueDatatype="20" unbalanced="0"/>
    <cacheHierarchy uniqueName="[Table1].[III QTR разница с договором]" caption="III QTR разница с договором" attribute="1" defaultMemberUniqueName="[Table1].[III QTR разница с договором].[All]" allUniqueName="[Table1].[III QTR разница с договором].[All]" dimensionUniqueName="[Table1]" displayFolder="" count="0" memberValueDatatype="5" unbalanced="0"/>
    <cacheHierarchy uniqueName="[Table1].[IV QTR ночи]" caption="IV QTR ночи" attribute="1" defaultMemberUniqueName="[Table1].[IV QTR ночи].[All]" allUniqueName="[Table1].[IV QTR ночи].[All]" dimensionUniqueName="[Table1]" displayFolder="" count="0" memberValueDatatype="20" unbalanced="0"/>
    <cacheHierarchy uniqueName="[Table1].[IV QTR выручка]" caption="IV QTR выручка" attribute="1" defaultMemberUniqueName="[Table1].[IV QTR выручка].[All]" allUniqueName="[Table1].[IV QTR выручка].[All]" dimensionUniqueName="[Table1]" displayFolder="" count="0" memberValueDatatype="20" unbalanced="0"/>
    <cacheHierarchy uniqueName="[Table1].[IV QTR разница с договором]" caption="IV QTR разница с договором" attribute="1" defaultMemberUniqueName="[Table1].[IV QTR разница с договором].[All]" allUniqueName="[Table1].[IV QTR разница с договором].[All]" dimensionUniqueName="[Table1]" displayFolder="" count="0" memberValueDatatype="20" unbalanced="0"/>
    <cacheHierarchy uniqueName="[Table1].[Бизнес прошл.года (ночи)]" caption="Бизнес прошл.года (ночи)" attribute="1" defaultMemberUniqueName="[Table1].[Бизнес прошл.года (ночи)].[All]" allUniqueName="[Table1].[Бизнес прошл.года (ночи)].[All]" dimensionUniqueName="[Table1]" displayFolder="" count="0" memberValueDatatype="20" unbalanced="0"/>
    <cacheHierarchy uniqueName="[Table1].[Бизнес прошл.года (выручка)]" caption="Бизнес прошл.года (выручка)" attribute="1" defaultMemberUniqueName="[Table1].[Бизнес прошл.года (выручка)].[All]" allUniqueName="[Table1].[Бизнес прошл.года (выручка)].[All]" dimensionUniqueName="[Table1]" displayFolder="" count="0" memberValueDatatype="20" unbalanced="0"/>
    <cacheHierarchy uniqueName="[Table1].[разница ночи тек к прошл. Году]" caption="разница ночи тек к прошл. Году" attribute="1" defaultMemberUniqueName="[Table1].[разница ночи тек к прошл. Году].[All]" allUniqueName="[Table1].[разница ночи тек к прошл. Году].[All]" dimensionUniqueName="[Table1]" displayFolder="" count="0" memberValueDatatype="20" unbalanced="0"/>
    <cacheHierarchy uniqueName="[Table1].[разница выручка тек к прошл. Году]" caption="разница выручка тек к прошл. Году" attribute="1" defaultMemberUniqueName="[Table1].[разница выручка тек к прошл. Году].[All]" allUniqueName="[Table1].[разница выручка тек к прошл. Году].[All]" dimensionUniqueName="[Table1]" displayFolder="" count="0" memberValueDatatype="20" unbalanced="0"/>
    <cacheHierarchy uniqueName="[Table1].[Комментарии]" caption="Комментарии" attribute="1" defaultMemberUniqueName="[Table1].[Комментарии].[All]" allUniqueName="[Table1].[Комментарии].[All]" dimensionUniqueName="[Table1]" displayFolder="" count="0" memberValueDatatype="130" unbalanced="0"/>
    <cacheHierarchy uniqueName="[Диапазон 1].[№ п/п]" caption="№ п/п" attribute="1" defaultMemberUniqueName="[Диапазон 1].[№ п/п].[All]" allUniqueName="[Диапазон 1].[№ п/п].[All]" dimensionUniqueName="[Диапазон 1]" displayFolder="" count="0" memberValueDatatype="20" unbalanced="0"/>
    <cacheHierarchy uniqueName="[Диапазон 1].[Название компании]" caption="Название компании" attribute="1" defaultMemberUniqueName="[Диапазон 1].[Название компании].[All]" allUniqueName="[Диапазон 1].[Название компании].[All]" dimensionUniqueName="[Диапазон 1]" displayFolder="" count="0" memberValueDatatype="130" unbalanced="0"/>
    <cacheHierarchy uniqueName="[Диапазон 1].[Статус]" caption="Статус" attribute="1" defaultMemberUniqueName="[Диапазон 1].[Статус].[All]" allUniqueName="[Диапазон 1].[Статус].[All]" dimensionUniqueName="[Диапазон 1]" displayFolder="" count="2" memberValueDatatype="130" unbalanced="0">
      <fieldsUsage count="2">
        <fieldUsage x="-1"/>
        <fieldUsage x="0"/>
      </fieldsUsage>
    </cacheHierarchy>
    <cacheHierarchy uniqueName="[Диапазон 1].[Отв.]" caption="Отв." attribute="1" defaultMemberUniqueName="[Диапазон 1].[Отв.].[All]" allUniqueName="[Диапазон 1].[Отв.].[All]" dimensionUniqueName="[Диапазон 1]" displayFolder="" count="0" memberValueDatatype="130" unbalanced="0"/>
    <cacheHierarchy uniqueName="[Диапазон 1].[объем в ночах]" caption="объем в ночах" attribute="1" defaultMemberUniqueName="[Диапазон 1].[объем в ночах].[All]" allUniqueName="[Диапазон 1].[объем в ночах].[All]" dimensionUniqueName="[Диапазон 1]" displayFolder="" count="0" memberValueDatatype="20" unbalanced="0"/>
    <cacheHierarchy uniqueName="[Диапазон 1].[Дата договора]" caption="Дата договора" attribute="1" time="1" defaultMemberUniqueName="[Диапазон 1].[Дата договора].[All]" allUniqueName="[Диапазон 1].[Дата договора].[All]" dimensionUniqueName="[Диапазон 1]" displayFolder="" count="0" memberValueDatatype="7" unbalanced="0"/>
    <cacheHierarchy uniqueName="[Диапазон 1].[янв ночи]" caption="янв ночи" attribute="1" defaultMemberUniqueName="[Диапазон 1].[янв ночи].[All]" allUniqueName="[Диапазон 1].[янв ночи].[All]" dimensionUniqueName="[Диапазон 1]" displayFolder="" count="0" memberValueDatatype="20" unbalanced="0"/>
    <cacheHierarchy uniqueName="[Диапазон 1].[янв выручка]" caption="янв выручка" attribute="1" defaultMemberUniqueName="[Диапазон 1].[янв выручка].[All]" allUniqueName="[Диапазон 1].[янв выручка].[All]" dimensionUniqueName="[Диапазон 1]" displayFolder="" count="0" memberValueDatatype="20" unbalanced="0"/>
    <cacheHierarchy uniqueName="[Диапазон 1].[фев ночи]" caption="фев ночи" attribute="1" defaultMemberUniqueName="[Диапазон 1].[фев ночи].[All]" allUniqueName="[Диапазон 1].[фев ночи].[All]" dimensionUniqueName="[Диапазон 1]" displayFolder="" count="0" memberValueDatatype="20" unbalanced="0"/>
    <cacheHierarchy uniqueName="[Диапазон 1].[февр выручка]" caption="февр выручка" attribute="1" defaultMemberUniqueName="[Диапазон 1].[февр выручка].[All]" allUniqueName="[Диапазон 1].[февр выручка].[All]" dimensionUniqueName="[Диапазон 1]" displayFolder="" count="0" memberValueDatatype="20" unbalanced="0"/>
    <cacheHierarchy uniqueName="[Диапазон 1].[март ночи]" caption="март ночи" attribute="1" defaultMemberUniqueName="[Диапазон 1].[март ночи].[All]" allUniqueName="[Диапазон 1].[март ночи].[All]" dimensionUniqueName="[Диапазон 1]" displayFolder="" count="0" memberValueDatatype="20" unbalanced="0"/>
    <cacheHierarchy uniqueName="[Диапазон 1].[март выручка]" caption="март выручка" attribute="1" defaultMemberUniqueName="[Диапазон 1].[март выручка].[All]" allUniqueName="[Диапазон 1].[март выручка].[All]" dimensionUniqueName="[Диапазон 1]" displayFolder="" count="0" memberValueDatatype="130" unbalanced="0"/>
    <cacheHierarchy uniqueName="[Диапазон 1].[апр ночи]" caption="апр ночи" attribute="1" defaultMemberUniqueName="[Диапазон 1].[апр ночи].[All]" allUniqueName="[Диапазон 1].[апр ночи].[All]" dimensionUniqueName="[Диапазон 1]" displayFolder="" count="0" memberValueDatatype="20" unbalanced="0"/>
    <cacheHierarchy uniqueName="[Диапазон 1].[апр выручка]" caption="апр выручка" attribute="1" defaultMemberUniqueName="[Диапазон 1].[апр выручка].[All]" allUniqueName="[Диапазон 1].[апр выручка].[All]" dimensionUniqueName="[Диапазон 1]" displayFolder="" count="0" memberValueDatatype="130" unbalanced="0"/>
    <cacheHierarchy uniqueName="[Диапазон 1].[май ночи]" caption="май ночи" attribute="1" defaultMemberUniqueName="[Диапазон 1].[май ночи].[All]" allUniqueName="[Диапазон 1].[май ночи].[All]" dimensionUniqueName="[Диапазон 1]" displayFolder="" count="0" memberValueDatatype="20" unbalanced="0"/>
    <cacheHierarchy uniqueName="[Диапазон 1].[май выручка]" caption="май выручка" attribute="1" defaultMemberUniqueName="[Диапазон 1].[май выручка].[All]" allUniqueName="[Диапазон 1].[май выручка].[All]" dimensionUniqueName="[Диапазон 1]" displayFolder="" count="0" memberValueDatatype="130" unbalanced="0"/>
    <cacheHierarchy uniqueName="[Диапазон 1].[июнь ночи]" caption="июнь ночи" attribute="1" defaultMemberUniqueName="[Диапазон 1].[июнь ночи].[All]" allUniqueName="[Диапазон 1].[июнь ночи].[All]" dimensionUniqueName="[Диапазон 1]" displayFolder="" count="0" memberValueDatatype="20" unbalanced="0"/>
    <cacheHierarchy uniqueName="[Диапазон 1].[июнь выручка]" caption="июнь выручка" attribute="1" defaultMemberUniqueName="[Диапазон 1].[июнь выручка].[All]" allUniqueName="[Диапазон 1].[июнь выручка].[All]" dimensionUniqueName="[Диапазон 1]" displayFolder="" count="0" memberValueDatatype="130" unbalanced="0"/>
    <cacheHierarchy uniqueName="[Диапазон 1].[июль ночи]" caption="июль ночи" attribute="1" defaultMemberUniqueName="[Диапазон 1].[июль ночи].[All]" allUniqueName="[Диапазон 1].[июль ночи].[All]" dimensionUniqueName="[Диапазон 1]" displayFolder="" count="0" memberValueDatatype="20" unbalanced="0"/>
    <cacheHierarchy uniqueName="[Диапазон 1].[июль выручка]" caption="июль выручка" attribute="1" defaultMemberUniqueName="[Диапазон 1].[июль выручка].[All]" allUniqueName="[Диапазон 1].[июль выручка].[All]" dimensionUniqueName="[Диапазон 1]" displayFolder="" count="0" memberValueDatatype="130" unbalanced="0"/>
    <cacheHierarchy uniqueName="[Диапазон 1].[авг ночи]" caption="авг ночи" attribute="1" defaultMemberUniqueName="[Диапазон 1].[авг ночи].[All]" allUniqueName="[Диапазон 1].[авг ночи].[All]" dimensionUniqueName="[Диапазон 1]" displayFolder="" count="0" memberValueDatatype="20" unbalanced="0"/>
    <cacheHierarchy uniqueName="[Диапазон 1].[авг выручка]" caption="авг выручка" attribute="1" defaultMemberUniqueName="[Диапазон 1].[авг выручка].[All]" allUniqueName="[Диапазон 1].[авг выручка].[All]" dimensionUniqueName="[Диапазон 1]" displayFolder="" count="0" memberValueDatatype="130" unbalanced="0"/>
    <cacheHierarchy uniqueName="[Диапазон 1].[сент ночи]" caption="сент ночи" attribute="1" defaultMemberUniqueName="[Диапазон 1].[сент ночи].[All]" allUniqueName="[Диапазон 1].[сент ночи].[All]" dimensionUniqueName="[Диапазон 1]" displayFolder="" count="0" memberValueDatatype="20" unbalanced="0"/>
    <cacheHierarchy uniqueName="[Диапазон 1].[сент выручка]" caption="сент выручка" attribute="1" defaultMemberUniqueName="[Диапазон 1].[сент выручка].[All]" allUniqueName="[Диапазон 1].[сент выручка].[All]" dimensionUniqueName="[Диапазон 1]" displayFolder="" count="0" memberValueDatatype="130" unbalanced="0"/>
    <cacheHierarchy uniqueName="[Диапазон 1].[окт ночи]" caption="окт ночи" attribute="1" defaultMemberUniqueName="[Диапазон 1].[окт ночи].[All]" allUniqueName="[Диапазон 1].[окт ночи].[All]" dimensionUniqueName="[Диапазон 1]" displayFolder="" count="0" memberValueDatatype="20" unbalanced="0"/>
    <cacheHierarchy uniqueName="[Диапазон 1].[окт выручка]" caption="окт выручка" attribute="1" defaultMemberUniqueName="[Диапазон 1].[окт выручка].[All]" allUniqueName="[Диапазон 1].[окт выручка].[All]" dimensionUniqueName="[Диапазон 1]" displayFolder="" count="0" memberValueDatatype="130" unbalanced="0"/>
    <cacheHierarchy uniqueName="[Диапазон 1].[ноя ночи]" caption="ноя ночи" attribute="1" defaultMemberUniqueName="[Диапазон 1].[ноя ночи].[All]" allUniqueName="[Диапазон 1].[ноя ночи].[All]" dimensionUniqueName="[Диапазон 1]" displayFolder="" count="0" memberValueDatatype="20" unbalanced="0"/>
    <cacheHierarchy uniqueName="[Диапазон 1].[ноя выручка]" caption="ноя выручка" attribute="1" defaultMemberUniqueName="[Диапазон 1].[ноя выручка].[All]" allUniqueName="[Диапазон 1].[ноя выручка].[All]" dimensionUniqueName="[Диапазон 1]" displayFolder="" count="0" memberValueDatatype="130" unbalanced="0"/>
    <cacheHierarchy uniqueName="[Диапазон 1].[дек ночи]" caption="дек ночи" attribute="1" defaultMemberUniqueName="[Диапазон 1].[дек ночи].[All]" allUniqueName="[Диапазон 1].[дек ночи].[All]" dimensionUniqueName="[Диапазон 1]" displayFolder="" count="0" memberValueDatatype="20" unbalanced="0"/>
    <cacheHierarchy uniqueName="[Диапазон 1].[дек выручка]" caption="дек выручка" attribute="1" defaultMemberUniqueName="[Диапазон 1].[дек выручка].[All]" allUniqueName="[Диапазон 1].[дек выручка].[All]" dimensionUniqueName="[Диапазон 1]" displayFolder="" count="0" memberValueDatatype="130" unbalanced="0"/>
    <cacheHierarchy uniqueName="[Диапазон 1].[ночи тек год]" caption="ночи тек год" attribute="1" defaultMemberUniqueName="[Диапазон 1].[ночи тек год].[All]" allUniqueName="[Диапазон 1].[ночи тек год].[All]" dimensionUniqueName="[Диапазон 1]" displayFolder="" count="0" memberValueDatatype="20" unbalanced="0"/>
    <cacheHierarchy uniqueName="[Диапазон 1].[выручка тек. Год]" caption="выручка тек. Год" attribute="1" defaultMemberUniqueName="[Диапазон 1].[выручка тек. Год].[All]" allUniqueName="[Диапазон 1].[выручка тек. Год].[All]" dimensionUniqueName="[Диапазон 1]" displayFolder="" count="0" memberValueDatatype="20" unbalanced="0"/>
    <cacheHierarchy uniqueName="[Диапазон 1].[средняя цена]" caption="средняя цена" attribute="1" defaultMemberUniqueName="[Диапазон 1].[средняя цена].[All]" allUniqueName="[Диапазон 1].[средняя цена].[All]" dimensionUniqueName="[Диапазон 1]" displayFolder="" count="0" memberValueDatatype="5" unbalanced="0"/>
    <cacheHierarchy uniqueName="[Диапазон 1].[I QTR ночи]" caption="I QTR ночи" attribute="1" defaultMemberUniqueName="[Диапазон 1].[I QTR ночи].[All]" allUniqueName="[Диапазон 1].[I QTR ночи].[All]" dimensionUniqueName="[Диапазон 1]" displayFolder="" count="0" memberValueDatatype="20" unbalanced="0"/>
    <cacheHierarchy uniqueName="[Диапазон 1].[I QTR выручка]" caption="I QTR выручка" attribute="1" defaultMemberUniqueName="[Диапазон 1].[I QTR выручка].[All]" allUniqueName="[Диапазон 1].[I QTR выручка].[All]" dimensionUniqueName="[Диапазон 1]" displayFolder="" count="0" memberValueDatatype="20" unbalanced="0"/>
    <cacheHierarchy uniqueName="[Диапазон 1].[I QTR разница с  договором]" caption="I QTR разница с  договором" attribute="1" defaultMemberUniqueName="[Диапазон 1].[I QTR разница с  договором].[All]" allUniqueName="[Диапазон 1].[I QTR разница с  договором].[All]" dimensionUniqueName="[Диапазон 1]" displayFolder="" count="0" memberValueDatatype="5" unbalanced="0"/>
    <cacheHierarchy uniqueName="[Диапазон 1].[II QTR ночи]" caption="II QTR ночи" attribute="1" defaultMemberUniqueName="[Диапазон 1].[II QTR ночи].[All]" allUniqueName="[Диапазон 1].[II QTR ночи].[All]" dimensionUniqueName="[Диапазон 1]" displayFolder="" count="0" memberValueDatatype="20" unbalanced="0"/>
    <cacheHierarchy uniqueName="[Диапазон 1].[II QTR выручка]" caption="II QTR выручка" attribute="1" defaultMemberUniqueName="[Диапазон 1].[II QTR выручка].[All]" allUniqueName="[Диапазон 1].[II QTR выручка].[All]" dimensionUniqueName="[Диапазон 1]" displayFolder="" count="0" memberValueDatatype="20" unbalanced="0"/>
    <cacheHierarchy uniqueName="[Диапазон 1].[II QTR разница с  договором]" caption="II QTR разница с  договором" attribute="1" defaultMemberUniqueName="[Диапазон 1].[II QTR разница с  договором].[All]" allUniqueName="[Диапазон 1].[II QTR разница с  договором].[All]" dimensionUniqueName="[Диапазон 1]" displayFolder="" count="0" memberValueDatatype="20" unbalanced="0"/>
    <cacheHierarchy uniqueName="[Диапазон 1].[III QTR ночи]" caption="III QTR ночи" attribute="1" defaultMemberUniqueName="[Диапазон 1].[III QTR ночи].[All]" allUniqueName="[Диапазон 1].[III QTR ночи].[All]" dimensionUniqueName="[Диапазон 1]" displayFolder="" count="0" memberValueDatatype="20" unbalanced="0"/>
    <cacheHierarchy uniqueName="[Диапазон 1].[III QTR выручка]" caption="III QTR выручка" attribute="1" defaultMemberUniqueName="[Диапазон 1].[III QTR выручка].[All]" allUniqueName="[Диапазон 1].[III QTR выручка].[All]" dimensionUniqueName="[Диапазон 1]" displayFolder="" count="0" memberValueDatatype="20" unbalanced="0"/>
    <cacheHierarchy uniqueName="[Диапазон 1].[III QTR разница с договором]" caption="III QTR разница с договором" attribute="1" defaultMemberUniqueName="[Диапазон 1].[III QTR разница с договором].[All]" allUniqueName="[Диапазон 1].[III QTR разница с договором].[All]" dimensionUniqueName="[Диапазон 1]" displayFolder="" count="0" memberValueDatatype="5" unbalanced="0"/>
    <cacheHierarchy uniqueName="[Диапазон 1].[IV QTR ночи]" caption="IV QTR ночи" attribute="1" defaultMemberUniqueName="[Диапазон 1].[IV QTR ночи].[All]" allUniqueName="[Диапазон 1].[IV QTR ночи].[All]" dimensionUniqueName="[Диапазон 1]" displayFolder="" count="0" memberValueDatatype="20" unbalanced="0"/>
    <cacheHierarchy uniqueName="[Диапазон 1].[IV QTR выручка]" caption="IV QTR выручка" attribute="1" defaultMemberUniqueName="[Диапазон 1].[IV QTR выручка].[All]" allUniqueName="[Диапазон 1].[IV QTR выручка].[All]" dimensionUniqueName="[Диапазон 1]" displayFolder="" count="0" memberValueDatatype="20" unbalanced="0"/>
    <cacheHierarchy uniqueName="[Диапазон 1].[IV QTR разница с договором]" caption="IV QTR разница с договором" attribute="1" defaultMemberUniqueName="[Диапазон 1].[IV QTR разница с договором].[All]" allUniqueName="[Диапазон 1].[IV QTR разница с договором].[All]" dimensionUniqueName="[Диапазон 1]" displayFolder="" count="0" memberValueDatatype="20" unbalanced="0"/>
    <cacheHierarchy uniqueName="[Диапазон 1].[Бизнес прошл.года (ночи)]" caption="Бизнес прошл.года (ночи)" attribute="1" defaultMemberUniqueName="[Диапазон 1].[Бизнес прошл.года (ночи)].[All]" allUniqueName="[Диапазон 1].[Бизнес прошл.года (ночи)].[All]" dimensionUniqueName="[Диапазон 1]" displayFolder="" count="0" memberValueDatatype="20" unbalanced="0"/>
    <cacheHierarchy uniqueName="[Диапазон 1].[Бизнес прошл.года (выручка)]" caption="Бизнес прошл.года (выручка)" attribute="1" defaultMemberUniqueName="[Диапазон 1].[Бизнес прошл.года (выручка)].[All]" allUniqueName="[Диапазон 1].[Бизнес прошл.года (выручка)].[All]" dimensionUniqueName="[Диапазон 1]" displayFolder="" count="0" memberValueDatatype="20" unbalanced="0"/>
    <cacheHierarchy uniqueName="[Диапазон 1].[разница ночи тек к прошл. Году]" caption="разница ночи тек к прошл. Году" attribute="1" defaultMemberUniqueName="[Диапазон 1].[разница ночи тек к прошл. Году].[All]" allUniqueName="[Диапазон 1].[разница ночи тек к прошл. Году].[All]" dimensionUniqueName="[Диапазон 1]" displayFolder="" count="0" memberValueDatatype="20" unbalanced="0"/>
    <cacheHierarchy uniqueName="[Диапазон 1].[разница выручка тек к прошл. Году]" caption="разница выручка тек к прошл. Году" attribute="1" defaultMemberUniqueName="[Диапазон 1].[разница выручка тек к прошл. Году].[All]" allUniqueName="[Диапазон 1].[разница выручка тек к прошл. Году].[All]" dimensionUniqueName="[Диапазон 1]" displayFolder="" count="0" memberValueDatatype="20" unbalanced="0"/>
    <cacheHierarchy uniqueName="[Диапазон 1].[Комментарии]" caption="Комментарии" attribute="1" defaultMemberUniqueName="[Диапазон 1].[Комментарии].[All]" allUniqueName="[Диапазон 1].[Комментарии].[All]" dimensionUniqueName="[Диапазон 1]" displayFolder="" count="0" memberValueDatatype="130" unbalanced="0"/>
    <cacheHierarchy uniqueName="[Measures].[__XL_Count Диапазон 1]" caption="__XL_Count Диапазон 1" measure="1" displayFolder="" measureGroup="Диапазон 1" count="0" hidden="1"/>
    <cacheHierarchy uniqueName="[Measures].[__XL_Count Table1]" caption="__XL_Count Table1" measure="1" displayFolder="" measureGroup="Table1" count="0" hidden="1"/>
    <cacheHierarchy uniqueName="[Measures].[__No measures defined]" caption="__No measures defined" measure="1" displayFolder="" count="0" hidden="1"/>
    <cacheHierarchy uniqueName="[Measures].[Сумма по столбцу ночи тек год]" caption="Сумма по столбцу ночи тек год" measure="1" displayFolder="" measureGroup="Диапазон 1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80"/>
        </ext>
      </extLst>
    </cacheHierarchy>
    <cacheHierarchy uniqueName="[Measures].[Число элементов в столбце Название компании]" caption="Число элементов в столбце Название компании" measure="1" displayFolder="" measureGroup="Диапазон 1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выручка тек. Год]" caption="Сумма по столбцу выручка тек. Год" measure="1" displayFolder="" measureGroup="Диапазон 1" count="0" hidden="1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Сумма по столбцу ночи тек год 2]" caption="Сумма по столбцу ночи тек год 2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Сумма по столбцу выручка тек. Год 2]" caption="Сумма по столбцу выручка тек. Год 2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Сумма по столбцу I QTR ночи]" caption="Сумма по столбцу I QTR ночи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Сумма по столбцу II QTR ночи]" caption="Сумма по столбцу II QTR ночи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Сумма по столбцу III QTR ночи]" caption="Сумма по столбцу III QTR ночи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Сумма по столбцу IV QTR ночи]" caption="Сумма по столбцу IV QTR ночи" measure="1" displayFolder="" measureGroup="Table1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Сумма по столбцу I QTR выручка]" caption="Сумма по столбцу I QTR выручка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Сумма по столбцу II QTR выручка]" caption="Сумма по столбцу II QTR выручка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Сумма по столбцу III QTR выручка]" caption="Сумма по столбцу III QTR выручка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Сумма по столбцу IV QTR выручка]" caption="Сумма по столбцу IV QTR выручка" measure="1" displayFolder="" measureGroup="Table1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Число элементов в столбце Название компании 2]" caption="Число элементов в столбце Название компании 2" measure="1" displayFolder="" measureGroup="Table1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</cacheHierarchies>
  <kpis count="0"/>
  <dimensions count="3">
    <dimension measure="1" name="Measures" uniqueName="[Measures]" caption="Measures"/>
    <dimension name="Table1" uniqueName="[Table1]" caption="Table1"/>
    <dimension name="Диапазон 1" uniqueName="[Диапазон 1]" caption="Диапазон 1"/>
  </dimensions>
  <measureGroups count="2">
    <measureGroup name="Table1" caption="Table1"/>
    <measureGroup name="Диапазон 1" caption="Диапазон 1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Irina Bosshard" refreshedDate="43542.898348148148" backgroundQuery="1" createdVersion="6" refreshedVersion="6" minRefreshableVersion="3" recordCount="0" supportSubquery="1" supportAdvancedDrill="1" xr:uid="{2A6A2F8F-8AE9-48C8-A0E1-1540AE79ED2C}">
  <cacheSource type="external" connectionId="1"/>
  <cacheFields count="3">
    <cacheField name="[Диапазон 1].[Статус].[Статус]" caption="Статус" numFmtId="0" hierarchy="52" level="1">
      <sharedItems containsBlank="1" count="4">
        <m/>
        <s v="Н"/>
        <s v="П"/>
        <s v="С"/>
      </sharedItems>
    </cacheField>
    <cacheField name="[Measures].[Число элементов в столбце Название компании]" caption="Число элементов в столбце Название компании" numFmtId="0" hierarchy="104" level="32767"/>
    <cacheField name="[Measures].[Сумма по столбцу выручка тек. Год]" caption="Сумма по столбцу выручка тек. Год" numFmtId="0" hierarchy="105" level="32767"/>
  </cacheFields>
  <cacheHierarchies count="117">
    <cacheHierarchy uniqueName="[Table1].[№ п/п]" caption="№ п/п" attribute="1" defaultMemberUniqueName="[Table1].[№ п/п].[All]" allUniqueName="[Table1].[№ п/п].[All]" dimensionUniqueName="[Table1]" displayFolder="" count="0" memberValueDatatype="20" unbalanced="0"/>
    <cacheHierarchy uniqueName="[Table1].[Название компании]" caption="Название компании" attribute="1" defaultMemberUniqueName="[Table1].[Название компании].[All]" allUniqueName="[Table1].[Название компании].[All]" dimensionUniqueName="[Table1]" displayFolder="" count="0" memberValueDatatype="130" unbalanced="0"/>
    <cacheHierarchy uniqueName="[Table1].[Статус]" caption="Статус" attribute="1" defaultMemberUniqueName="[Table1].[Статус].[All]" allUniqueName="[Table1].[Статус].[All]" dimensionUniqueName="[Table1]" displayFolder="" count="0" memberValueDatatype="130" unbalanced="0"/>
    <cacheHierarchy uniqueName="[Table1].[Отв.]" caption="Отв." attribute="1" defaultMemberUniqueName="[Table1].[Отв.].[All]" allUniqueName="[Table1].[Отв.].[All]" dimensionUniqueName="[Table1]" displayFolder="" count="0" memberValueDatatype="130" unbalanced="0"/>
    <cacheHierarchy uniqueName="[Table1].[объем в ночах]" caption="объем в ночах" attribute="1" defaultMemberUniqueName="[Table1].[объем в ночах].[All]" allUniqueName="[Table1].[объем в ночах].[All]" dimensionUniqueName="[Table1]" displayFolder="" count="0" memberValueDatatype="20" unbalanced="0"/>
    <cacheHierarchy uniqueName="[Table1].[Дата договора]" caption="Дата договора" attribute="1" time="1" defaultMemberUniqueName="[Table1].[Дата договора].[All]" allUniqueName="[Table1].[Дата договора].[All]" dimensionUniqueName="[Table1]" displayFolder="" count="0" memberValueDatatype="7" unbalanced="0"/>
    <cacheHierarchy uniqueName="[Table1].[янв ночи]" caption="янв ночи" attribute="1" defaultMemberUniqueName="[Table1].[янв ночи].[All]" allUniqueName="[Table1].[янв ночи].[All]" dimensionUniqueName="[Table1]" displayFolder="" count="0" memberValueDatatype="20" unbalanced="0"/>
    <cacheHierarchy uniqueName="[Table1].[янв выручка]" caption="янв выручка" attribute="1" defaultMemberUniqueName="[Table1].[янв выручка].[All]" allUniqueName="[Table1].[янв выручка].[All]" dimensionUniqueName="[Table1]" displayFolder="" count="0" memberValueDatatype="20" unbalanced="0"/>
    <cacheHierarchy uniqueName="[Table1].[фев ночи]" caption="фев ночи" attribute="1" defaultMemberUniqueName="[Table1].[фев ночи].[All]" allUniqueName="[Table1].[фев ночи].[All]" dimensionUniqueName="[Table1]" displayFolder="" count="0" memberValueDatatype="20" unbalanced="0"/>
    <cacheHierarchy uniqueName="[Table1].[февр выручка]" caption="февр выручка" attribute="1" defaultMemberUniqueName="[Table1].[февр выручка].[All]" allUniqueName="[Table1].[февр выручка].[All]" dimensionUniqueName="[Table1]" displayFolder="" count="0" memberValueDatatype="20" unbalanced="0"/>
    <cacheHierarchy uniqueName="[Table1].[март ночи]" caption="март ночи" attribute="1" defaultMemberUniqueName="[Table1].[март ночи].[All]" allUniqueName="[Table1].[март ночи].[All]" dimensionUniqueName="[Table1]" displayFolder="" count="0" memberValueDatatype="20" unbalanced="0"/>
    <cacheHierarchy uniqueName="[Table1].[март выручка]" caption="март выручка" attribute="1" defaultMemberUniqueName="[Table1].[март выручка].[All]" allUniqueName="[Table1].[март выручка].[All]" dimensionUniqueName="[Table1]" displayFolder="" count="0" memberValueDatatype="20" unbalanced="0"/>
    <cacheHierarchy uniqueName="[Table1].[апр ночи]" caption="апр ночи" attribute="1" defaultMemberUniqueName="[Table1].[апр ночи].[All]" allUniqueName="[Table1].[апр ночи].[All]" dimensionUniqueName="[Table1]" displayFolder="" count="0" memberValueDatatype="20" unbalanced="0"/>
    <cacheHierarchy uniqueName="[Table1].[апр выручка]" caption="апр выручка" attribute="1" defaultMemberUniqueName="[Table1].[апр выручка].[All]" allUniqueName="[Table1].[апр выручка].[All]" dimensionUniqueName="[Table1]" displayFolder="" count="0" memberValueDatatype="20" unbalanced="0"/>
    <cacheHierarchy uniqueName="[Table1].[май ночи]" caption="май ночи" attribute="1" defaultMemberUniqueName="[Table1].[май ночи].[All]" allUniqueName="[Table1].[май ночи].[All]" dimensionUniqueName="[Table1]" displayFolder="" count="0" memberValueDatatype="20" unbalanced="0"/>
    <cacheHierarchy uniqueName="[Table1].[май выручка]" caption="май выручка" attribute="1" defaultMemberUniqueName="[Table1].[май выручка].[All]" allUniqueName="[Table1].[май выручка].[All]" dimensionUniqueName="[Table1]" displayFolder="" count="0" memberValueDatatype="20" unbalanced="0"/>
    <cacheHierarchy uniqueName="[Table1].[июнь ночи]" caption="июнь ночи" attribute="1" defaultMemberUniqueName="[Table1].[июнь ночи].[All]" allUniqueName="[Table1].[июнь ночи].[All]" dimensionUniqueName="[Table1]" displayFolder="" count="0" memberValueDatatype="20" unbalanced="0"/>
    <cacheHierarchy uniqueName="[Table1].[июнь выручка]" caption="июнь выручка" attribute="1" defaultMemberUniqueName="[Table1].[июнь выручка].[All]" allUniqueName="[Table1].[июнь выручка].[All]" dimensionUniqueName="[Table1]" displayFolder="" count="0" memberValueDatatype="20" unbalanced="0"/>
    <cacheHierarchy uniqueName="[Table1].[июль ночи]" caption="июль ночи" attribute="1" defaultMemberUniqueName="[Table1].[июль ночи].[All]" allUniqueName="[Table1].[июль ночи].[All]" dimensionUniqueName="[Table1]" displayFolder="" count="0" memberValueDatatype="20" unbalanced="0"/>
    <cacheHierarchy uniqueName="[Table1].[июль выручка]" caption="июль выручка" attribute="1" defaultMemberUniqueName="[Table1].[июль выручка].[All]" allUniqueName="[Table1].[июль выручка].[All]" dimensionUniqueName="[Table1]" displayFolder="" count="0" memberValueDatatype="20" unbalanced="0"/>
    <cacheHierarchy uniqueName="[Table1].[авг ночи]" caption="авг ночи" attribute="1" defaultMemberUniqueName="[Table1].[авг ночи].[All]" allUniqueName="[Table1].[авг ночи].[All]" dimensionUniqueName="[Table1]" displayFolder="" count="0" memberValueDatatype="20" unbalanced="0"/>
    <cacheHierarchy uniqueName="[Table1].[авг выручка]" caption="авг выручка" attribute="1" defaultMemberUniqueName="[Table1].[авг выручка].[All]" allUniqueName="[Table1].[авг выручка].[All]" dimensionUniqueName="[Table1]" displayFolder="" count="0" memberValueDatatype="20" unbalanced="0"/>
    <cacheHierarchy uniqueName="[Table1].[сент ночи]" caption="сент ночи" attribute="1" defaultMemberUniqueName="[Table1].[сент ночи].[All]" allUniqueName="[Table1].[сент ночи].[All]" dimensionUniqueName="[Table1]" displayFolder="" count="0" memberValueDatatype="20" unbalanced="0"/>
    <cacheHierarchy uniqueName="[Table1].[сент выручка]" caption="сент выручка" attribute="1" defaultMemberUniqueName="[Table1].[сент выручка].[All]" allUniqueName="[Table1].[сент выручка].[All]" dimensionUniqueName="[Table1]" displayFolder="" count="0" memberValueDatatype="20" unbalanced="0"/>
    <cacheHierarchy uniqueName="[Table1].[окт ночи]" caption="окт ночи" attribute="1" defaultMemberUniqueName="[Table1].[окт ночи].[All]" allUniqueName="[Table1].[окт ночи].[All]" dimensionUniqueName="[Table1]" displayFolder="" count="0" memberValueDatatype="20" unbalanced="0"/>
    <cacheHierarchy uniqueName="[Table1].[окт выручка]" caption="окт выручка" attribute="1" defaultMemberUniqueName="[Table1].[окт выручка].[All]" allUniqueName="[Table1].[окт выручка].[All]" dimensionUniqueName="[Table1]" displayFolder="" count="0" memberValueDatatype="20" unbalanced="0"/>
    <cacheHierarchy uniqueName="[Table1].[ноя ночи]" caption="ноя ночи" attribute="1" defaultMemberUniqueName="[Table1].[ноя ночи].[All]" allUniqueName="[Table1].[ноя ночи].[All]" dimensionUniqueName="[Table1]" displayFolder="" count="0" memberValueDatatype="20" unbalanced="0"/>
    <cacheHierarchy uniqueName="[Table1].[ноя выручка]" caption="ноя выручка" attribute="1" defaultMemberUniqueName="[Table1].[ноя выручка].[All]" allUniqueName="[Table1].[ноя выручка].[All]" dimensionUniqueName="[Table1]" displayFolder="" count="0" memberValueDatatype="20" unbalanced="0"/>
    <cacheHierarchy uniqueName="[Table1].[дек ночи]" caption="дек ночи" attribute="1" defaultMemberUniqueName="[Table1].[дек ночи].[All]" allUniqueName="[Table1].[дек ночи].[All]" dimensionUniqueName="[Table1]" displayFolder="" count="0" memberValueDatatype="20" unbalanced="0"/>
    <cacheHierarchy uniqueName="[Table1].[дек выручка]" caption="дек выручка" attribute="1" defaultMemberUniqueName="[Table1].[дек выручка].[All]" allUniqueName="[Table1].[дек выручка].[All]" dimensionUniqueName="[Table1]" displayFolder="" count="0" memberValueDatatype="20" unbalanced="0"/>
    <cacheHierarchy uniqueName="[Table1].[ночи тек год]" caption="ночи тек год" attribute="1" defaultMemberUniqueName="[Table1].[ночи тек год].[All]" allUniqueName="[Table1].[ночи тек год].[All]" dimensionUniqueName="[Table1]" displayFolder="" count="0" memberValueDatatype="20" unbalanced="0"/>
    <cacheHierarchy uniqueName="[Table1].[выручка тек. Год]" caption="выручка тек. Год" attribute="1" defaultMemberUniqueName="[Table1].[выручка тек. Год].[All]" allUniqueName="[Table1].[выручка тек. Год].[All]" dimensionUniqueName="[Table1]" displayFolder="" count="0" memberValueDatatype="20" unbalanced="0"/>
    <cacheHierarchy uniqueName="[Table1].[средняя цена]" caption="средняя цена" attribute="1" defaultMemberUniqueName="[Table1].[средняя цена].[All]" allUniqueName="[Table1].[средняя цена].[All]" dimensionUniqueName="[Table1]" displayFolder="" count="0" memberValueDatatype="5" unbalanced="0"/>
    <cacheHierarchy uniqueName="[Table1].[I QTR ночи]" caption="I QTR ночи" attribute="1" defaultMemberUniqueName="[Table1].[I QTR ночи].[All]" allUniqueName="[Table1].[I QTR ночи].[All]" dimensionUniqueName="[Table1]" displayFolder="" count="0" memberValueDatatype="20" unbalanced="0"/>
    <cacheHierarchy uniqueName="[Table1].[I QTR выручка]" caption="I QTR выручка" attribute="1" defaultMemberUniqueName="[Table1].[I QTR выручка].[All]" allUniqueName="[Table1].[I QTR выручка].[All]" dimensionUniqueName="[Table1]" displayFolder="" count="0" memberValueDatatype="20" unbalanced="0"/>
    <cacheHierarchy uniqueName="[Table1].[I QTR разница с  договором]" caption="I QTR разница с  договором" attribute="1" defaultMemberUniqueName="[Table1].[I QTR разница с  договором].[All]" allUniqueName="[Table1].[I QTR разница с  договором].[All]" dimensionUniqueName="[Table1]" displayFolder="" count="0" memberValueDatatype="5" unbalanced="0"/>
    <cacheHierarchy uniqueName="[Table1].[II QTR ночи]" caption="II QTR ночи" attribute="1" defaultMemberUniqueName="[Table1].[II QTR ночи].[All]" allUniqueName="[Table1].[II QTR ночи].[All]" dimensionUniqueName="[Table1]" displayFolder="" count="0" memberValueDatatype="20" unbalanced="0"/>
    <cacheHierarchy uniqueName="[Table1].[II QTR выручка]" caption="II QTR выручка" attribute="1" defaultMemberUniqueName="[Table1].[II QTR выручка].[All]" allUniqueName="[Table1].[II QTR выручка].[All]" dimensionUniqueName="[Table1]" displayFolder="" count="0" memberValueDatatype="20" unbalanced="0"/>
    <cacheHierarchy uniqueName="[Table1].[II QTR разница с  договором]" caption="II QTR разница с  договором" attribute="1" defaultMemberUniqueName="[Table1].[II QTR разница с  договором].[All]" allUniqueName="[Table1].[II QTR разница с  договором].[All]" dimensionUniqueName="[Table1]" displayFolder="" count="0" memberValueDatatype="20" unbalanced="0"/>
    <cacheHierarchy uniqueName="[Table1].[III QTR ночи]" caption="III QTR ночи" attribute="1" defaultMemberUniqueName="[Table1].[III QTR ночи].[All]" allUniqueName="[Table1].[III QTR ночи].[All]" dimensionUniqueName="[Table1]" displayFolder="" count="0" memberValueDatatype="20" unbalanced="0"/>
    <cacheHierarchy uniqueName="[Table1].[III QTR выручка]" caption="III QTR выручка" attribute="1" defaultMemberUniqueName="[Table1].[III QTR выручка].[All]" allUniqueName="[Table1].[III QTR выручка].[All]" dimensionUniqueName="[Table1]" displayFolder="" count="0" memberValueDatatype="20" unbalanced="0"/>
    <cacheHierarchy uniqueName="[Table1].[III QTR разница с договором]" caption="III QTR разница с договором" attribute="1" defaultMemberUniqueName="[Table1].[III QTR разница с договором].[All]" allUniqueName="[Table1].[III QTR разница с договором].[All]" dimensionUniqueName="[Table1]" displayFolder="" count="0" memberValueDatatype="5" unbalanced="0"/>
    <cacheHierarchy uniqueName="[Table1].[IV QTR ночи]" caption="IV QTR ночи" attribute="1" defaultMemberUniqueName="[Table1].[IV QTR ночи].[All]" allUniqueName="[Table1].[IV QTR ночи].[All]" dimensionUniqueName="[Table1]" displayFolder="" count="0" memberValueDatatype="20" unbalanced="0"/>
    <cacheHierarchy uniqueName="[Table1].[IV QTR выручка]" caption="IV QTR выручка" attribute="1" defaultMemberUniqueName="[Table1].[IV QTR выручка].[All]" allUniqueName="[Table1].[IV QTR выручка].[All]" dimensionUniqueName="[Table1]" displayFolder="" count="0" memberValueDatatype="20" unbalanced="0"/>
    <cacheHierarchy uniqueName="[Table1].[IV QTR разница с договором]" caption="IV QTR разница с договором" attribute="1" defaultMemberUniqueName="[Table1].[IV QTR разница с договором].[All]" allUniqueName="[Table1].[IV QTR разница с договором].[All]" dimensionUniqueName="[Table1]" displayFolder="" count="0" memberValueDatatype="20" unbalanced="0"/>
    <cacheHierarchy uniqueName="[Table1].[Бизнес прошл.года (ночи)]" caption="Бизнес прошл.года (ночи)" attribute="1" defaultMemberUniqueName="[Table1].[Бизнес прошл.года (ночи)].[All]" allUniqueName="[Table1].[Бизнес прошл.года (ночи)].[All]" dimensionUniqueName="[Table1]" displayFolder="" count="0" memberValueDatatype="20" unbalanced="0"/>
    <cacheHierarchy uniqueName="[Table1].[Бизнес прошл.года (выручка)]" caption="Бизнес прошл.года (выручка)" attribute="1" defaultMemberUniqueName="[Table1].[Бизнес прошл.года (выручка)].[All]" allUniqueName="[Table1].[Бизнес прошл.года (выручка)].[All]" dimensionUniqueName="[Table1]" displayFolder="" count="0" memberValueDatatype="20" unbalanced="0"/>
    <cacheHierarchy uniqueName="[Table1].[разница ночи тек к прошл. Году]" caption="разница ночи тек к прошл. Году" attribute="1" defaultMemberUniqueName="[Table1].[разница ночи тек к прошл. Году].[All]" allUniqueName="[Table1].[разница ночи тек к прошл. Году].[All]" dimensionUniqueName="[Table1]" displayFolder="" count="0" memberValueDatatype="20" unbalanced="0"/>
    <cacheHierarchy uniqueName="[Table1].[разница выручка тек к прошл. Году]" caption="разница выручка тек к прошл. Году" attribute="1" defaultMemberUniqueName="[Table1].[разница выручка тек к прошл. Году].[All]" allUniqueName="[Table1].[разница выручка тек к прошл. Году].[All]" dimensionUniqueName="[Table1]" displayFolder="" count="0" memberValueDatatype="20" unbalanced="0"/>
    <cacheHierarchy uniqueName="[Table1].[Комментарии]" caption="Комментарии" attribute="1" defaultMemberUniqueName="[Table1].[Комментарии].[All]" allUniqueName="[Table1].[Комментарии].[All]" dimensionUniqueName="[Table1]" displayFolder="" count="0" memberValueDatatype="130" unbalanced="0"/>
    <cacheHierarchy uniqueName="[Диапазон 1].[№ п/п]" caption="№ п/п" attribute="1" defaultMemberUniqueName="[Диапазон 1].[№ п/п].[All]" allUniqueName="[Диапазон 1].[№ п/п].[All]" dimensionUniqueName="[Диапазон 1]" displayFolder="" count="0" memberValueDatatype="20" unbalanced="0"/>
    <cacheHierarchy uniqueName="[Диапазон 1].[Название компании]" caption="Название компании" attribute="1" defaultMemberUniqueName="[Диапазон 1].[Название компании].[All]" allUniqueName="[Диапазон 1].[Название компании].[All]" dimensionUniqueName="[Диапазон 1]" displayFolder="" count="2" memberValueDatatype="130" unbalanced="0"/>
    <cacheHierarchy uniqueName="[Диапазон 1].[Статус]" caption="Статус" attribute="1" defaultMemberUniqueName="[Диапазон 1].[Статус].[All]" allUniqueName="[Диапазон 1].[Статус].[All]" dimensionUniqueName="[Диапазон 1]" displayFolder="" count="2" memberValueDatatype="130" unbalanced="0">
      <fieldsUsage count="2">
        <fieldUsage x="-1"/>
        <fieldUsage x="0"/>
      </fieldsUsage>
    </cacheHierarchy>
    <cacheHierarchy uniqueName="[Диапазон 1].[Отв.]" caption="Отв." attribute="1" defaultMemberUniqueName="[Диапазон 1].[Отв.].[All]" allUniqueName="[Диапазон 1].[Отв.].[All]" dimensionUniqueName="[Диапазон 1]" displayFolder="" count="0" memberValueDatatype="130" unbalanced="0"/>
    <cacheHierarchy uniqueName="[Диапазон 1].[объем в ночах]" caption="объем в ночах" attribute="1" defaultMemberUniqueName="[Диапазон 1].[объем в ночах].[All]" allUniqueName="[Диапазон 1].[объем в ночах].[All]" dimensionUniqueName="[Диапазон 1]" displayFolder="" count="0" memberValueDatatype="20" unbalanced="0"/>
    <cacheHierarchy uniqueName="[Диапазон 1].[Дата договора]" caption="Дата договора" attribute="1" time="1" defaultMemberUniqueName="[Диапазон 1].[Дата договора].[All]" allUniqueName="[Диапазон 1].[Дата договора].[All]" dimensionUniqueName="[Диапазон 1]" displayFolder="" count="0" memberValueDatatype="7" unbalanced="0"/>
    <cacheHierarchy uniqueName="[Диапазон 1].[янв ночи]" caption="янв ночи" attribute="1" defaultMemberUniqueName="[Диапазон 1].[янв ночи].[All]" allUniqueName="[Диапазон 1].[янв ночи].[All]" dimensionUniqueName="[Диапазон 1]" displayFolder="" count="0" memberValueDatatype="20" unbalanced="0"/>
    <cacheHierarchy uniqueName="[Диапазон 1].[янв выручка]" caption="янв выручка" attribute="1" defaultMemberUniqueName="[Диапазон 1].[янв выручка].[All]" allUniqueName="[Диапазон 1].[янв выручка].[All]" dimensionUniqueName="[Диапазон 1]" displayFolder="" count="0" memberValueDatatype="20" unbalanced="0"/>
    <cacheHierarchy uniqueName="[Диапазон 1].[фев ночи]" caption="фев ночи" attribute="1" defaultMemberUniqueName="[Диапазон 1].[фев ночи].[All]" allUniqueName="[Диапазон 1].[фев ночи].[All]" dimensionUniqueName="[Диапазон 1]" displayFolder="" count="0" memberValueDatatype="20" unbalanced="0"/>
    <cacheHierarchy uniqueName="[Диапазон 1].[февр выручка]" caption="февр выручка" attribute="1" defaultMemberUniqueName="[Диапазон 1].[февр выручка].[All]" allUniqueName="[Диапазон 1].[февр выручка].[All]" dimensionUniqueName="[Диапазон 1]" displayFolder="" count="0" memberValueDatatype="20" unbalanced="0"/>
    <cacheHierarchy uniqueName="[Диапазон 1].[март ночи]" caption="март ночи" attribute="1" defaultMemberUniqueName="[Диапазон 1].[март ночи].[All]" allUniqueName="[Диапазон 1].[март ночи].[All]" dimensionUniqueName="[Диапазон 1]" displayFolder="" count="0" memberValueDatatype="20" unbalanced="0"/>
    <cacheHierarchy uniqueName="[Диапазон 1].[март выручка]" caption="март выручка" attribute="1" defaultMemberUniqueName="[Диапазон 1].[март выручка].[All]" allUniqueName="[Диапазон 1].[март выручка].[All]" dimensionUniqueName="[Диапазон 1]" displayFolder="" count="0" memberValueDatatype="130" unbalanced="0"/>
    <cacheHierarchy uniqueName="[Диапазон 1].[апр ночи]" caption="апр ночи" attribute="1" defaultMemberUniqueName="[Диапазон 1].[апр ночи].[All]" allUniqueName="[Диапазон 1].[апр ночи].[All]" dimensionUniqueName="[Диапазон 1]" displayFolder="" count="0" memberValueDatatype="20" unbalanced="0"/>
    <cacheHierarchy uniqueName="[Диапазон 1].[апр выручка]" caption="апр выручка" attribute="1" defaultMemberUniqueName="[Диапазон 1].[апр выручка].[All]" allUniqueName="[Диапазон 1].[апр выручка].[All]" dimensionUniqueName="[Диапазон 1]" displayFolder="" count="0" memberValueDatatype="130" unbalanced="0"/>
    <cacheHierarchy uniqueName="[Диапазон 1].[май ночи]" caption="май ночи" attribute="1" defaultMemberUniqueName="[Диапазон 1].[май ночи].[All]" allUniqueName="[Диапазон 1].[май ночи].[All]" dimensionUniqueName="[Диапазон 1]" displayFolder="" count="0" memberValueDatatype="20" unbalanced="0"/>
    <cacheHierarchy uniqueName="[Диапазон 1].[май выручка]" caption="май выручка" attribute="1" defaultMemberUniqueName="[Диапазон 1].[май выручка].[All]" allUniqueName="[Диапазон 1].[май выручка].[All]" dimensionUniqueName="[Диапазон 1]" displayFolder="" count="0" memberValueDatatype="130" unbalanced="0"/>
    <cacheHierarchy uniqueName="[Диапазон 1].[июнь ночи]" caption="июнь ночи" attribute="1" defaultMemberUniqueName="[Диапазон 1].[июнь ночи].[All]" allUniqueName="[Диапазон 1].[июнь ночи].[All]" dimensionUniqueName="[Диапазон 1]" displayFolder="" count="0" memberValueDatatype="20" unbalanced="0"/>
    <cacheHierarchy uniqueName="[Диапазон 1].[июнь выручка]" caption="июнь выручка" attribute="1" defaultMemberUniqueName="[Диапазон 1].[июнь выручка].[All]" allUniqueName="[Диапазон 1].[июнь выручка].[All]" dimensionUniqueName="[Диапазон 1]" displayFolder="" count="0" memberValueDatatype="130" unbalanced="0"/>
    <cacheHierarchy uniqueName="[Диапазон 1].[июль ночи]" caption="июль ночи" attribute="1" defaultMemberUniqueName="[Диапазон 1].[июль ночи].[All]" allUniqueName="[Диапазон 1].[июль ночи].[All]" dimensionUniqueName="[Диапазон 1]" displayFolder="" count="0" memberValueDatatype="20" unbalanced="0"/>
    <cacheHierarchy uniqueName="[Диапазон 1].[июль выручка]" caption="июль выручка" attribute="1" defaultMemberUniqueName="[Диапазон 1].[июль выручка].[All]" allUniqueName="[Диапазон 1].[июль выручка].[All]" dimensionUniqueName="[Диапазон 1]" displayFolder="" count="0" memberValueDatatype="130" unbalanced="0"/>
    <cacheHierarchy uniqueName="[Диапазон 1].[авг ночи]" caption="авг ночи" attribute="1" defaultMemberUniqueName="[Диапазон 1].[авг ночи].[All]" allUniqueName="[Диапазон 1].[авг ночи].[All]" dimensionUniqueName="[Диапазон 1]" displayFolder="" count="0" memberValueDatatype="20" unbalanced="0"/>
    <cacheHierarchy uniqueName="[Диапазон 1].[авг выручка]" caption="авг выручка" attribute="1" defaultMemberUniqueName="[Диапазон 1].[авг выручка].[All]" allUniqueName="[Диапазон 1].[авг выручка].[All]" dimensionUniqueName="[Диапазон 1]" displayFolder="" count="0" memberValueDatatype="130" unbalanced="0"/>
    <cacheHierarchy uniqueName="[Диапазон 1].[сент ночи]" caption="сент ночи" attribute="1" defaultMemberUniqueName="[Диапазон 1].[сент ночи].[All]" allUniqueName="[Диапазон 1].[сент ночи].[All]" dimensionUniqueName="[Диапазон 1]" displayFolder="" count="0" memberValueDatatype="20" unbalanced="0"/>
    <cacheHierarchy uniqueName="[Диапазон 1].[сент выручка]" caption="сент выручка" attribute="1" defaultMemberUniqueName="[Диапазон 1].[сент выручка].[All]" allUniqueName="[Диапазон 1].[сент выручка].[All]" dimensionUniqueName="[Диапазон 1]" displayFolder="" count="0" memberValueDatatype="130" unbalanced="0"/>
    <cacheHierarchy uniqueName="[Диапазон 1].[окт ночи]" caption="окт ночи" attribute="1" defaultMemberUniqueName="[Диапазон 1].[окт ночи].[All]" allUniqueName="[Диапазон 1].[окт ночи].[All]" dimensionUniqueName="[Диапазон 1]" displayFolder="" count="0" memberValueDatatype="20" unbalanced="0"/>
    <cacheHierarchy uniqueName="[Диапазон 1].[окт выручка]" caption="окт выручка" attribute="1" defaultMemberUniqueName="[Диапазон 1].[окт выручка].[All]" allUniqueName="[Диапазон 1].[окт выручка].[All]" dimensionUniqueName="[Диапазон 1]" displayFolder="" count="0" memberValueDatatype="130" unbalanced="0"/>
    <cacheHierarchy uniqueName="[Диапазон 1].[ноя ночи]" caption="ноя ночи" attribute="1" defaultMemberUniqueName="[Диапазон 1].[ноя ночи].[All]" allUniqueName="[Диапазон 1].[ноя ночи].[All]" dimensionUniqueName="[Диапазон 1]" displayFolder="" count="0" memberValueDatatype="20" unbalanced="0"/>
    <cacheHierarchy uniqueName="[Диапазон 1].[ноя выручка]" caption="ноя выручка" attribute="1" defaultMemberUniqueName="[Диапазон 1].[ноя выручка].[All]" allUniqueName="[Диапазон 1].[ноя выручка].[All]" dimensionUniqueName="[Диапазон 1]" displayFolder="" count="0" memberValueDatatype="130" unbalanced="0"/>
    <cacheHierarchy uniqueName="[Диапазон 1].[дек ночи]" caption="дек ночи" attribute="1" defaultMemberUniqueName="[Диапазон 1].[дек ночи].[All]" allUniqueName="[Диапазон 1].[дек ночи].[All]" dimensionUniqueName="[Диапазон 1]" displayFolder="" count="0" memberValueDatatype="20" unbalanced="0"/>
    <cacheHierarchy uniqueName="[Диапазон 1].[дек выручка]" caption="дек выручка" attribute="1" defaultMemberUniqueName="[Диапазон 1].[дек выручка].[All]" allUniqueName="[Диапазон 1].[дек выручка].[All]" dimensionUniqueName="[Диапазон 1]" displayFolder="" count="0" memberValueDatatype="130" unbalanced="0"/>
    <cacheHierarchy uniqueName="[Диапазон 1].[ночи тек год]" caption="ночи тек год" attribute="1" defaultMemberUniqueName="[Диапазон 1].[ночи тек год].[All]" allUniqueName="[Диапазон 1].[ночи тек год].[All]" dimensionUniqueName="[Диапазон 1]" displayFolder="" count="0" memberValueDatatype="20" unbalanced="0"/>
    <cacheHierarchy uniqueName="[Диапазон 1].[выручка тек. Год]" caption="выручка тек. Год" attribute="1" defaultMemberUniqueName="[Диапазон 1].[выручка тек. Год].[All]" allUniqueName="[Диапазон 1].[выручка тек. Год].[All]" dimensionUniqueName="[Диапазон 1]" displayFolder="" count="0" memberValueDatatype="20" unbalanced="0"/>
    <cacheHierarchy uniqueName="[Диапазон 1].[средняя цена]" caption="средняя цена" attribute="1" defaultMemberUniqueName="[Диапазон 1].[средняя цена].[All]" allUniqueName="[Диапазон 1].[средняя цена].[All]" dimensionUniqueName="[Диапазон 1]" displayFolder="" count="0" memberValueDatatype="5" unbalanced="0"/>
    <cacheHierarchy uniqueName="[Диапазон 1].[I QTR ночи]" caption="I QTR ночи" attribute="1" defaultMemberUniqueName="[Диапазон 1].[I QTR ночи].[All]" allUniqueName="[Диапазон 1].[I QTR ночи].[All]" dimensionUniqueName="[Диапазон 1]" displayFolder="" count="0" memberValueDatatype="20" unbalanced="0"/>
    <cacheHierarchy uniqueName="[Диапазон 1].[I QTR выручка]" caption="I QTR выручка" attribute="1" defaultMemberUniqueName="[Диапазон 1].[I QTR выручка].[All]" allUniqueName="[Диапазон 1].[I QTR выручка].[All]" dimensionUniqueName="[Диапазон 1]" displayFolder="" count="0" memberValueDatatype="20" unbalanced="0"/>
    <cacheHierarchy uniqueName="[Диапазон 1].[I QTR разница с  договором]" caption="I QTR разница с  договором" attribute="1" defaultMemberUniqueName="[Диапазон 1].[I QTR разница с  договором].[All]" allUniqueName="[Диапазон 1].[I QTR разница с  договором].[All]" dimensionUniqueName="[Диапазон 1]" displayFolder="" count="0" memberValueDatatype="5" unbalanced="0"/>
    <cacheHierarchy uniqueName="[Диапазон 1].[II QTR ночи]" caption="II QTR ночи" attribute="1" defaultMemberUniqueName="[Диапазон 1].[II QTR ночи].[All]" allUniqueName="[Диапазон 1].[II QTR ночи].[All]" dimensionUniqueName="[Диапазон 1]" displayFolder="" count="0" memberValueDatatype="20" unbalanced="0"/>
    <cacheHierarchy uniqueName="[Диапазон 1].[II QTR выручка]" caption="II QTR выручка" attribute="1" defaultMemberUniqueName="[Диапазон 1].[II QTR выручка].[All]" allUniqueName="[Диапазон 1].[II QTR выручка].[All]" dimensionUniqueName="[Диапазон 1]" displayFolder="" count="0" memberValueDatatype="20" unbalanced="0"/>
    <cacheHierarchy uniqueName="[Диапазон 1].[II QTR разница с  договором]" caption="II QTR разница с  договором" attribute="1" defaultMemberUniqueName="[Диапазон 1].[II QTR разница с  договором].[All]" allUniqueName="[Диапазон 1].[II QTR разница с  договором].[All]" dimensionUniqueName="[Диапазон 1]" displayFolder="" count="0" memberValueDatatype="20" unbalanced="0"/>
    <cacheHierarchy uniqueName="[Диапазон 1].[III QTR ночи]" caption="III QTR ночи" attribute="1" defaultMemberUniqueName="[Диапазон 1].[III QTR ночи].[All]" allUniqueName="[Диапазон 1].[III QTR ночи].[All]" dimensionUniqueName="[Диапазон 1]" displayFolder="" count="0" memberValueDatatype="20" unbalanced="0"/>
    <cacheHierarchy uniqueName="[Диапазон 1].[III QTR выручка]" caption="III QTR выручка" attribute="1" defaultMemberUniqueName="[Диапазон 1].[III QTR выручка].[All]" allUniqueName="[Диапазон 1].[III QTR выручка].[All]" dimensionUniqueName="[Диапазон 1]" displayFolder="" count="0" memberValueDatatype="20" unbalanced="0"/>
    <cacheHierarchy uniqueName="[Диапазон 1].[III QTR разница с договором]" caption="III QTR разница с договором" attribute="1" defaultMemberUniqueName="[Диапазон 1].[III QTR разница с договором].[All]" allUniqueName="[Диапазон 1].[III QTR разница с договором].[All]" dimensionUniqueName="[Диапазон 1]" displayFolder="" count="0" memberValueDatatype="5" unbalanced="0"/>
    <cacheHierarchy uniqueName="[Диапазон 1].[IV QTR ночи]" caption="IV QTR ночи" attribute="1" defaultMemberUniqueName="[Диапазон 1].[IV QTR ночи].[All]" allUniqueName="[Диапазон 1].[IV QTR ночи].[All]" dimensionUniqueName="[Диапазон 1]" displayFolder="" count="0" memberValueDatatype="20" unbalanced="0"/>
    <cacheHierarchy uniqueName="[Диапазон 1].[IV QTR выручка]" caption="IV QTR выручка" attribute="1" defaultMemberUniqueName="[Диапазон 1].[IV QTR выручка].[All]" allUniqueName="[Диапазон 1].[IV QTR выручка].[All]" dimensionUniqueName="[Диапазон 1]" displayFolder="" count="0" memberValueDatatype="20" unbalanced="0"/>
    <cacheHierarchy uniqueName="[Диапазон 1].[IV QTR разница с договором]" caption="IV QTR разница с договором" attribute="1" defaultMemberUniqueName="[Диапазон 1].[IV QTR разница с договором].[All]" allUniqueName="[Диапазон 1].[IV QTR разница с договором].[All]" dimensionUniqueName="[Диапазон 1]" displayFolder="" count="0" memberValueDatatype="20" unbalanced="0"/>
    <cacheHierarchy uniqueName="[Диапазон 1].[Бизнес прошл.года (ночи)]" caption="Бизнес прошл.года (ночи)" attribute="1" defaultMemberUniqueName="[Диапазон 1].[Бизнес прошл.года (ночи)].[All]" allUniqueName="[Диапазон 1].[Бизнес прошл.года (ночи)].[All]" dimensionUniqueName="[Диапазон 1]" displayFolder="" count="0" memberValueDatatype="20" unbalanced="0"/>
    <cacheHierarchy uniqueName="[Диапазон 1].[Бизнес прошл.года (выручка)]" caption="Бизнес прошл.года (выручка)" attribute="1" defaultMemberUniqueName="[Диапазон 1].[Бизнес прошл.года (выручка)].[All]" allUniqueName="[Диапазон 1].[Бизнес прошл.года (выручка)].[All]" dimensionUniqueName="[Диапазон 1]" displayFolder="" count="0" memberValueDatatype="20" unbalanced="0"/>
    <cacheHierarchy uniqueName="[Диапазон 1].[разница ночи тек к прошл. Году]" caption="разница ночи тек к прошл. Году" attribute="1" defaultMemberUniqueName="[Диапазон 1].[разница ночи тек к прошл. Году].[All]" allUniqueName="[Диапазон 1].[разница ночи тек к прошл. Году].[All]" dimensionUniqueName="[Диапазон 1]" displayFolder="" count="0" memberValueDatatype="20" unbalanced="0"/>
    <cacheHierarchy uniqueName="[Диапазон 1].[разница выручка тек к прошл. Году]" caption="разница выручка тек к прошл. Году" attribute="1" defaultMemberUniqueName="[Диапазон 1].[разница выручка тек к прошл. Году].[All]" allUniqueName="[Диапазон 1].[разница выручка тек к прошл. Году].[All]" dimensionUniqueName="[Диапазон 1]" displayFolder="" count="0" memberValueDatatype="20" unbalanced="0"/>
    <cacheHierarchy uniqueName="[Диапазон 1].[Комментарии]" caption="Комментарии" attribute="1" defaultMemberUniqueName="[Диапазон 1].[Комментарии].[All]" allUniqueName="[Диапазон 1].[Комментарии].[All]" dimensionUniqueName="[Диапазон 1]" displayFolder="" count="0" memberValueDatatype="130" unbalanced="0"/>
    <cacheHierarchy uniqueName="[Measures].[__XL_Count Диапазон 1]" caption="__XL_Count Диапазон 1" measure="1" displayFolder="" measureGroup="Диапазон 1" count="0" hidden="1"/>
    <cacheHierarchy uniqueName="[Measures].[__XL_Count Table1]" caption="__XL_Count Table1" measure="1" displayFolder="" measureGroup="Table1" count="0" hidden="1"/>
    <cacheHierarchy uniqueName="[Measures].[__No measures defined]" caption="__No measures defined" measure="1" displayFolder="" count="0" hidden="1"/>
    <cacheHierarchy uniqueName="[Measures].[Сумма по столбцу ночи тек год]" caption="Сумма по столбцу ночи тек год" measure="1" displayFolder="" measureGroup="Диапазон 1" count="0" hidden="1">
      <extLst>
        <ext xmlns:x15="http://schemas.microsoft.com/office/spreadsheetml/2010/11/main" uri="{B97F6D7D-B522-45F9-BDA1-12C45D357490}">
          <x15:cacheHierarchy aggregatedColumn="80"/>
        </ext>
      </extLst>
    </cacheHierarchy>
    <cacheHierarchy uniqueName="[Measures].[Число элементов в столбце Название компании]" caption="Число элементов в столбце Название компании" measure="1" displayFolder="" measureGroup="Диапазон 1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выручка тек. Год]" caption="Сумма по столбцу выручка тек. Год" measure="1" displayFolder="" measureGroup="Диапазон 1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Сумма по столбцу ночи тек год 2]" caption="Сумма по столбцу ночи тек год 2" measure="1" displayFolder="" measureGroup="Table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Сумма по столбцу выручка тек. Год 2]" caption="Сумма по столбцу выручка тек. Год 2" measure="1" displayFolder="" measureGroup="Table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Сумма по столбцу I QTR ночи]" caption="Сумма по столбцу I QTR ночи" measure="1" displayFolder="" measureGroup="Table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Сумма по столбцу II QTR ночи]" caption="Сумма по столбцу II QTR ночи" measure="1" displayFolder="" measureGroup="Table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Сумма по столбцу III QTR ночи]" caption="Сумма по столбцу III QTR ночи" measure="1" displayFolder="" measureGroup="Table1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Сумма по столбцу IV QTR ночи]" caption="Сумма по столбцу IV QTR ночи" measure="1" displayFolder="" measureGroup="Table1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Сумма по столбцу I QTR выручка]" caption="Сумма по столбцу I QTR выручка" measure="1" displayFolder="" measureGroup="Table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Сумма по столбцу II QTR выручка]" caption="Сумма по столбцу II QTR выручка" measure="1" displayFolder="" measureGroup="Table1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Сумма по столбцу III QTR выручка]" caption="Сумма по столбцу III QTR выручка" measure="1" displayFolder="" measureGroup="Table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Сумма по столбцу IV QTR выручка]" caption="Сумма по столбцу IV QTR выручка" measure="1" displayFolder="" measureGroup="Table1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Число элементов в столбце Название компании 2]" caption="Число элементов в столбце Название компании 2" measure="1" displayFolder="" measureGroup="Table1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</cacheHierarchies>
  <kpis count="0"/>
  <dimensions count="3">
    <dimension measure="1" name="Measures" uniqueName="[Measures]" caption="Measures"/>
    <dimension name="Table1" uniqueName="[Table1]" caption="Table1"/>
    <dimension name="Диапазон 1" uniqueName="[Диапазон 1]" caption="Диапазон 1"/>
  </dimensions>
  <measureGroups count="2">
    <measureGroup name="Table1" caption="Table1"/>
    <measureGroup name="Диапазон 1" caption="Диапазон 1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C2F0EB7-DC95-4A75-8774-4A145A984FE9}" name="Сводная таблица1" cacheId="5" applyNumberFormats="0" applyBorderFormats="0" applyFontFormats="0" applyPatternFormats="0" applyAlignmentFormats="0" applyWidthHeightFormats="1" dataCaption="Значения" tag="962ad624-540b-4f43-8a3e-62d666973b6f" updatedVersion="6" minRefreshableVersion="3" useAutoFormatting="1" itemPrintTitles="1" createdVersion="6" indent="0" outline="1" outlineData="1" multipleFieldFilters="0" chartFormat="1" rowHeaderCaption="Статусы компаний">
  <location ref="B3:D8" firstHeaderRow="0" firstDataRow="1" firstDataCol="1"/>
  <pivotFields count="3">
    <pivotField axis="axisRow" allDrilled="1" subtotalTop="0" showAll="0" dataSourceSort="1" defaultAttributeDrillState="1">
      <items count="5">
        <item x="0"/>
        <item x="1"/>
        <item x="2"/>
        <item x="3"/>
        <item t="default"/>
      </items>
    </pivotField>
    <pivotField dataField="1" subtotalTop="0" showAll="0"/>
    <pivotField dataField="1" subtotalTop="0"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Кол-во ночей" fld="1" baseField="0" baseItem="0"/>
    <dataField name="Кол-во компаний" fld="2" subtotal="count" baseField="0" baseItem="0"/>
  </dataFields>
  <formats count="6">
    <format dxfId="35">
      <pivotArea type="all" dataOnly="0" outline="0" fieldPosition="0"/>
    </format>
    <format dxfId="22">
      <pivotArea outline="0" collapsedLevelsAreSubtotals="1" fieldPosition="0"/>
    </format>
    <format dxfId="21">
      <pivotArea field="0" type="button" dataOnly="0" labelOnly="1" outline="0" axis="axisRow" fieldPosition="0"/>
    </format>
    <format dxfId="20">
      <pivotArea dataOnly="0" labelOnly="1" fieldPosition="0">
        <references count="1">
          <reference field="0" count="0"/>
        </references>
      </pivotArea>
    </format>
    <format dxfId="19">
      <pivotArea dataOnly="0" labelOnly="1" grandRow="1" outline="0" fieldPosition="0"/>
    </format>
    <format dxfId="1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10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1"/>
          </reference>
          <reference field="0" count="1" selected="0">
            <x v="0"/>
          </reference>
        </references>
      </pivotArea>
    </chartFormat>
    <chartFormat chart="0" format="8">
      <pivotArea type="data" outline="0" fieldPosition="0">
        <references count="2">
          <reference field="4294967294" count="1" selected="0">
            <x v="1"/>
          </reference>
          <reference field="0" count="1" selected="0">
            <x v="1"/>
          </reference>
        </references>
      </pivotArea>
    </chartFormat>
    <chartFormat chart="0" format="9">
      <pivotArea type="data" outline="0" fieldPosition="0">
        <references count="2">
          <reference field="4294967294" count="1" selected="0">
            <x v="1"/>
          </reference>
          <reference field="0" count="1" selected="0">
            <x v="2"/>
          </reference>
        </references>
      </pivotArea>
    </chartFormat>
    <chartFormat chart="0" format="10">
      <pivotArea type="data" outline="0" fieldPosition="0">
        <references count="2">
          <reference field="4294967294" count="1" selected="0">
            <x v="1"/>
          </reference>
          <reference field="0" count="1" selected="0">
            <x v="3"/>
          </reference>
        </references>
      </pivotArea>
    </chartFormat>
    <chartFormat chart="0" format="1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2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13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14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</chartFormats>
  <pivotHierarchies count="117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Кол-во ночей"/>
    <pivotHierarchy dragToData="1" caption="Кол-во компаний"/>
    <pivotHierarchy dragToData="1" caption="Выручка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52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Сегмент 1!$A$2:$AX$61">
        <x15:activeTabTopLevelEntity name="[Диапазон 1]"/>
      </x15:pivotTableUISettings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A98C000-9D7D-40E0-8734-143EAFF03DC4}" name="Сводная таблица3" cacheId="6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 chartFormat="5" rowHeaderCaption="Статусы компаний">
  <location ref="H3:J8" firstHeaderRow="0" firstDataRow="1" firstDataCol="1"/>
  <pivotFields count="3">
    <pivotField axis="axisRow" allDrilled="1" subtotalTop="0" showAll="0" dataSourceSort="1" defaultSubtotal="0" defaultAttributeDrillState="1">
      <items count="4">
        <item x="0"/>
        <item x="1"/>
        <item x="2"/>
        <item x="3"/>
      </items>
    </pivotField>
    <pivotField dataField="1" subtotalTop="0" showAll="0" defaultSubtotal="0"/>
    <pivotField dataField="1" subtotalTop="0" showAll="0" defaultSubtota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Выручка" fld="2" baseField="0" baseItem="0"/>
    <dataField name="Количество компаний" fld="1" subtotal="count" baseField="0" baseItem="0"/>
  </dataFields>
  <formats count="6">
    <format dxfId="17">
      <pivotArea type="all" dataOnly="0" outline="0" fieldPosition="0"/>
    </format>
    <format dxfId="4">
      <pivotArea outline="0" collapsedLevelsAreSubtotals="1" fieldPosition="0"/>
    </format>
    <format dxfId="3">
      <pivotArea field="0" type="button" dataOnly="0" labelOnly="1" outline="0" axis="axisRow" fieldPosition="0"/>
    </format>
    <format dxfId="2">
      <pivotArea dataOnly="0" labelOnly="1" fieldPosition="0">
        <references count="1">
          <reference field="0" count="0"/>
        </references>
      </pivotArea>
    </format>
    <format dxfId="1">
      <pivotArea dataOnly="0" labelOnly="1" grandRow="1" outline="0" fieldPosition="0"/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12">
    <chartFormat chart="3" format="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" format="3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3" format="4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3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3" format="6">
      <pivotArea type="data" outline="0" fieldPosition="0">
        <references count="2">
          <reference field="4294967294" count="1" selected="0">
            <x v="1"/>
          </reference>
          <reference field="0" count="1" selected="0">
            <x v="0"/>
          </reference>
        </references>
      </pivotArea>
    </chartFormat>
    <chartFormat chart="3" format="7">
      <pivotArea type="data" outline="0" fieldPosition="0">
        <references count="2">
          <reference field="4294967294" count="1" selected="0">
            <x v="1"/>
          </reference>
          <reference field="0" count="1" selected="0">
            <x v="1"/>
          </reference>
        </references>
      </pivotArea>
    </chartFormat>
    <chartFormat chart="3" format="8">
      <pivotArea type="data" outline="0" fieldPosition="0">
        <references count="2">
          <reference field="4294967294" count="1" selected="0">
            <x v="1"/>
          </reference>
          <reference field="0" count="1" selected="0">
            <x v="2"/>
          </reference>
        </references>
      </pivotArea>
    </chartFormat>
    <chartFormat chart="3" format="9">
      <pivotArea type="data" outline="0" fieldPosition="0">
        <references count="2">
          <reference field="4294967294" count="1" selected="0">
            <x v="1"/>
          </reference>
          <reference field="0" count="1" selected="0">
            <x v="3"/>
          </reference>
        </references>
      </pivotArea>
    </chartFormat>
  </chartFormats>
  <pivotHierarchies count="117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Количество компаний"/>
    <pivotHierarchy dragToData="1" caption="Выручка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52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Диапазон 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EFF239F-E08A-49A6-80D5-71D29D40C3C5}" name="Сводная таблица2" cacheId="4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 chartFormat="1">
  <location ref="H1:M5" firstHeaderRow="0" firstDataRow="1" firstDataCol="1"/>
  <pivotFields count="6"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ночи тек год" fld="1" baseField="0" baseItem="0"/>
    <dataField name=" I QTR ночи" fld="2" baseField="0" baseItem="0"/>
    <dataField name="II QTR ночи" fld="3" baseField="0" baseItem="0"/>
    <dataField name="III QTR ночи" fld="4" baseField="0" baseItem="0"/>
    <dataField name="IV QTR ночи" fld="5" baseField="0" baseItem="0"/>
  </dataFields>
  <chartFormats count="20">
    <chartFormat chart="0" format="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8">
      <pivotArea type="data" outline="0" fieldPosition="0">
        <references count="2">
          <reference field="4294967294" count="1" selected="0">
            <x v="1"/>
          </reference>
          <reference field="0" count="1" selected="0">
            <x v="0"/>
          </reference>
        </references>
      </pivotArea>
    </chartFormat>
    <chartFormat chart="0" format="9">
      <pivotArea type="data" outline="0" fieldPosition="0">
        <references count="2">
          <reference field="4294967294" count="1" selected="0">
            <x v="1"/>
          </reference>
          <reference field="0" count="1" selected="0">
            <x v="1"/>
          </reference>
        </references>
      </pivotArea>
    </chartFormat>
    <chartFormat chart="0" format="10">
      <pivotArea type="data" outline="0" fieldPosition="0">
        <references count="2">
          <reference field="4294967294" count="1" selected="0">
            <x v="1"/>
          </reference>
          <reference field="0" count="1" selected="0">
            <x v="2"/>
          </reference>
        </references>
      </pivotArea>
    </chartFormat>
    <chartFormat chart="0" format="11">
      <pivotArea type="data" outline="0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chartFormat>
    <chartFormat chart="0" format="12">
      <pivotArea type="data" outline="0" fieldPosition="0">
        <references count="2">
          <reference field="4294967294" count="1" selected="0">
            <x v="2"/>
          </reference>
          <reference field="0" count="1" selected="0">
            <x v="1"/>
          </reference>
        </references>
      </pivotArea>
    </chartFormat>
    <chartFormat chart="0" format="13">
      <pivotArea type="data" outline="0" fieldPosition="0">
        <references count="2">
          <reference field="4294967294" count="1" selected="0">
            <x v="2"/>
          </reference>
          <reference field="0" count="1" selected="0">
            <x v="2"/>
          </reference>
        </references>
      </pivotArea>
    </chartFormat>
    <chartFormat chart="0" format="14">
      <pivotArea type="data" outline="0" fieldPosition="0">
        <references count="2">
          <reference field="4294967294" count="1" selected="0">
            <x v="3"/>
          </reference>
          <reference field="0" count="1" selected="0">
            <x v="0"/>
          </reference>
        </references>
      </pivotArea>
    </chartFormat>
    <chartFormat chart="0" format="15">
      <pivotArea type="data" outline="0" fieldPosition="0">
        <references count="2">
          <reference field="4294967294" count="1" selected="0">
            <x v="3"/>
          </reference>
          <reference field="0" count="1" selected="0">
            <x v="1"/>
          </reference>
        </references>
      </pivotArea>
    </chartFormat>
    <chartFormat chart="0" format="16">
      <pivotArea type="data" outline="0" fieldPosition="0">
        <references count="2">
          <reference field="4294967294" count="1" selected="0">
            <x v="3"/>
          </reference>
          <reference field="0" count="1" selected="0">
            <x v="2"/>
          </reference>
        </references>
      </pivotArea>
    </chartFormat>
    <chartFormat chart="0" format="17">
      <pivotArea type="data" outline="0" fieldPosition="0">
        <references count="2">
          <reference field="4294967294" count="1" selected="0">
            <x v="4"/>
          </reference>
          <reference field="0" count="1" selected="0">
            <x v="0"/>
          </reference>
        </references>
      </pivotArea>
    </chartFormat>
    <chartFormat chart="0" format="18">
      <pivotArea type="data" outline="0" fieldPosition="0">
        <references count="2">
          <reference field="4294967294" count="1" selected="0">
            <x v="4"/>
          </reference>
          <reference field="0" count="1" selected="0">
            <x v="1"/>
          </reference>
        </references>
      </pivotArea>
    </chartFormat>
    <chartFormat chart="0" format="19">
      <pivotArea type="data" outline="0" fieldPosition="0">
        <references count="2">
          <reference field="4294967294" count="1" selected="0">
            <x v="4"/>
          </reference>
          <reference field="0" count="1" selected="0">
            <x v="2"/>
          </reference>
        </references>
      </pivotArea>
    </chartFormat>
  </chartFormats>
  <pivotHierarchies count="117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ночи тек год"/>
    <pivotHierarchy dragToData="1"/>
    <pivotHierarchy dragToData="1" caption=" I QTR ночи"/>
    <pivotHierarchy dragToData="1" caption="II QTR ночи"/>
    <pivotHierarchy dragToData="1" caption="III QTR ночи"/>
    <pivotHierarchy dragToData="1" caption="IV QTR ночи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le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999EDF-2063-405A-91A0-385B7F86ADB7}" name="Сводная таблица1" cacheId="3" applyNumberFormats="0" applyBorderFormats="0" applyFontFormats="0" applyPatternFormats="0" applyAlignmentFormats="0" applyWidthHeightFormats="1" dataCaption="Значения" updatedVersion="6" minRefreshableVersion="3" useAutoFormatting="1" subtotalHiddenItems="1" itemPrintTitles="1" createdVersion="6" indent="0" outline="1" outlineData="1" multipleFieldFilters="0" chartFormat="1">
  <location ref="A1:F5" firstHeaderRow="0" firstDataRow="1" firstDataCol="1"/>
  <pivotFields count="6"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выручка тек. Год" fld="1" baseField="0" baseItem="0"/>
    <dataField name="I QTR выручка" fld="2" baseField="0" baseItem="0"/>
    <dataField name="II QTR выручка" fld="3" baseField="0" baseItem="0"/>
    <dataField name="III QTR выручка" fld="4" baseField="0" baseItem="0"/>
    <dataField name="IV QTR выручка" fld="5" baseField="0" baseItem="0"/>
  </dataFields>
  <chartFormats count="20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8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9">
      <pivotArea type="data" outline="0" fieldPosition="0">
        <references count="2">
          <reference field="4294967294" count="1" selected="0">
            <x v="1"/>
          </reference>
          <reference field="0" count="1" selected="0">
            <x v="0"/>
          </reference>
        </references>
      </pivotArea>
    </chartFormat>
    <chartFormat chart="0" format="10">
      <pivotArea type="data" outline="0" fieldPosition="0">
        <references count="2">
          <reference field="4294967294" count="1" selected="0">
            <x v="1"/>
          </reference>
          <reference field="0" count="1" selected="0">
            <x v="1"/>
          </reference>
        </references>
      </pivotArea>
    </chartFormat>
    <chartFormat chart="0" format="11">
      <pivotArea type="data" outline="0" fieldPosition="0">
        <references count="2">
          <reference field="4294967294" count="1" selected="0">
            <x v="1"/>
          </reference>
          <reference field="0" count="1" selected="0">
            <x v="2"/>
          </reference>
        </references>
      </pivotArea>
    </chartFormat>
    <chartFormat chart="0" format="12">
      <pivotArea type="data" outline="0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chartFormat>
    <chartFormat chart="0" format="13">
      <pivotArea type="data" outline="0" fieldPosition="0">
        <references count="2">
          <reference field="4294967294" count="1" selected="0">
            <x v="2"/>
          </reference>
          <reference field="0" count="1" selected="0">
            <x v="1"/>
          </reference>
        </references>
      </pivotArea>
    </chartFormat>
    <chartFormat chart="0" format="14">
      <pivotArea type="data" outline="0" fieldPosition="0">
        <references count="2">
          <reference field="4294967294" count="1" selected="0">
            <x v="2"/>
          </reference>
          <reference field="0" count="1" selected="0">
            <x v="2"/>
          </reference>
        </references>
      </pivotArea>
    </chartFormat>
    <chartFormat chart="0" format="15">
      <pivotArea type="data" outline="0" fieldPosition="0">
        <references count="2">
          <reference field="4294967294" count="1" selected="0">
            <x v="3"/>
          </reference>
          <reference field="0" count="1" selected="0">
            <x v="0"/>
          </reference>
        </references>
      </pivotArea>
    </chartFormat>
    <chartFormat chart="0" format="16">
      <pivotArea type="data" outline="0" fieldPosition="0">
        <references count="2">
          <reference field="4294967294" count="1" selected="0">
            <x v="3"/>
          </reference>
          <reference field="0" count="1" selected="0">
            <x v="1"/>
          </reference>
        </references>
      </pivotArea>
    </chartFormat>
    <chartFormat chart="0" format="17">
      <pivotArea type="data" outline="0" fieldPosition="0">
        <references count="2">
          <reference field="4294967294" count="1" selected="0">
            <x v="3"/>
          </reference>
          <reference field="0" count="1" selected="0">
            <x v="2"/>
          </reference>
        </references>
      </pivotArea>
    </chartFormat>
    <chartFormat chart="0" format="18">
      <pivotArea type="data" outline="0" fieldPosition="0">
        <references count="2">
          <reference field="4294967294" count="1" selected="0">
            <x v="4"/>
          </reference>
          <reference field="0" count="1" selected="0">
            <x v="0"/>
          </reference>
        </references>
      </pivotArea>
    </chartFormat>
    <chartFormat chart="0" format="19">
      <pivotArea type="data" outline="0" fieldPosition="0">
        <references count="2">
          <reference field="4294967294" count="1" selected="0">
            <x v="4"/>
          </reference>
          <reference field="0" count="1" selected="0">
            <x v="1"/>
          </reference>
        </references>
      </pivotArea>
    </chartFormat>
    <chartFormat chart="0" format="20">
      <pivotArea type="data" outline="0" fieldPosition="0">
        <references count="2">
          <reference field="4294967294" count="1" selected="0">
            <x v="4"/>
          </reference>
          <reference field="0" count="1" selected="0">
            <x v="2"/>
          </reference>
        </references>
      </pivotArea>
    </chartFormat>
  </chartFormats>
  <pivotHierarchies count="117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 caption="выручка тек. Год"/>
    <pivotHierarchy dragToData="1"/>
    <pivotHierarchy dragToData="1"/>
    <pivotHierarchy dragToData="1"/>
    <pivotHierarchy dragToData="1"/>
    <pivotHierarchy dragToData="1" caption="I QTR выручка"/>
    <pivotHierarchy dragToData="1" caption="II QTR выручка"/>
    <pivotHierarchy dragToData="1" caption="III QTR выручка"/>
    <pivotHierarchy dragToData="1" caption="IV QTR выручка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le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AY62" totalsRowShown="0" headerRowDxfId="89" dataDxfId="88" tableBorderDxfId="87">
  <autoFilter ref="A2:AY62" xr:uid="{00000000-0009-0000-0100-000001000000}"/>
  <tableColumns count="51">
    <tableColumn id="1" xr3:uid="{00000000-0010-0000-0000-000001000000}" name="№ п/п" dataDxfId="86"/>
    <tableColumn id="2" xr3:uid="{00000000-0010-0000-0000-000002000000}" name="Название компании" dataDxfId="85"/>
    <tableColumn id="56" xr3:uid="{00000000-0010-0000-0000-000038000000}" name="Статус" dataDxfId="84"/>
    <tableColumn id="49" xr3:uid="{00000000-0010-0000-0000-000031000000}" name="Отв. " dataDxfId="83"/>
    <tableColumn id="48" xr3:uid="{00000000-0010-0000-0000-000030000000}" name=" объем в ночах" dataDxfId="82"/>
    <tableColumn id="3" xr3:uid="{2DE34A00-7948-42B8-B70D-DC4FB4C824CD}" name="Код цены" dataDxfId="81"/>
    <tableColumn id="50" xr3:uid="{00000000-0010-0000-0000-000032000000}" name="Дата договора" dataDxfId="80"/>
    <tableColumn id="9" xr3:uid="{00000000-0010-0000-0000-000009000000}" name="янв ночи" dataDxfId="79"/>
    <tableColumn id="10" xr3:uid="{00000000-0010-0000-0000-00000A000000}" name="янв выручка" dataDxfId="78"/>
    <tableColumn id="11" xr3:uid="{00000000-0010-0000-0000-00000B000000}" name="фев ночи" dataDxfId="77"/>
    <tableColumn id="12" xr3:uid="{00000000-0010-0000-0000-00000C000000}" name="февр выручка" dataDxfId="76"/>
    <tableColumn id="13" xr3:uid="{00000000-0010-0000-0000-00000D000000}" name="март ночи" dataDxfId="75"/>
    <tableColumn id="14" xr3:uid="{00000000-0010-0000-0000-00000E000000}" name="март выручка" dataDxfId="74"/>
    <tableColumn id="15" xr3:uid="{00000000-0010-0000-0000-00000F000000}" name="апр ночи" dataDxfId="73"/>
    <tableColumn id="16" xr3:uid="{00000000-0010-0000-0000-000010000000}" name="апр выручка" dataDxfId="72"/>
    <tableColumn id="17" xr3:uid="{00000000-0010-0000-0000-000011000000}" name="май ночи" dataDxfId="71"/>
    <tableColumn id="18" xr3:uid="{00000000-0010-0000-0000-000012000000}" name="май выручка" dataDxfId="70"/>
    <tableColumn id="19" xr3:uid="{00000000-0010-0000-0000-000013000000}" name="июнь ночи" dataDxfId="69"/>
    <tableColumn id="20" xr3:uid="{00000000-0010-0000-0000-000014000000}" name="июнь выручка" dataDxfId="68"/>
    <tableColumn id="21" xr3:uid="{00000000-0010-0000-0000-000015000000}" name="июль ночи" dataDxfId="67"/>
    <tableColumn id="22" xr3:uid="{00000000-0010-0000-0000-000016000000}" name="июль выручка" dataDxfId="66"/>
    <tableColumn id="23" xr3:uid="{00000000-0010-0000-0000-000017000000}" name="авг ночи" dataDxfId="65"/>
    <tableColumn id="24" xr3:uid="{00000000-0010-0000-0000-000018000000}" name="авг выручка" dataDxfId="64"/>
    <tableColumn id="25" xr3:uid="{00000000-0010-0000-0000-000019000000}" name="сент ночи" dataDxfId="63"/>
    <tableColumn id="26" xr3:uid="{00000000-0010-0000-0000-00001A000000}" name="сент выручка" dataDxfId="62"/>
    <tableColumn id="27" xr3:uid="{00000000-0010-0000-0000-00001B000000}" name="окт ночи" dataDxfId="61"/>
    <tableColumn id="28" xr3:uid="{00000000-0010-0000-0000-00001C000000}" name="окт выручка" dataDxfId="60"/>
    <tableColumn id="29" xr3:uid="{00000000-0010-0000-0000-00001D000000}" name="ноя ночи" dataDxfId="59"/>
    <tableColumn id="30" xr3:uid="{00000000-0010-0000-0000-00001E000000}" name="ноя выручка" dataDxfId="58"/>
    <tableColumn id="31" xr3:uid="{00000000-0010-0000-0000-00001F000000}" name="дек ночи" dataDxfId="57"/>
    <tableColumn id="32" xr3:uid="{00000000-0010-0000-0000-000020000000}" name="дек выручка" dataDxfId="56"/>
    <tableColumn id="33" xr3:uid="{00000000-0010-0000-0000-000021000000}" name="ночи тек год " dataDxfId="55">
      <calculatedColumnFormula>SUM(H3+J3+L3+N3+P3+R3+T3+V3+X3+Z3+AB3+AD3)</calculatedColumnFormula>
    </tableColumn>
    <tableColumn id="34" xr3:uid="{00000000-0010-0000-0000-000022000000}" name="выручка тек. Год" dataDxfId="54">
      <calculatedColumnFormula>SUM(I3+K3+M3+O3+Q3+S3+U3+W3+Y3+AA3+AC3+AE3)</calculatedColumnFormula>
    </tableColumn>
    <tableColumn id="35" xr3:uid="{00000000-0010-0000-0000-000023000000}" name="средняя цена" dataDxfId="53">
      <calculatedColumnFormula>IF(AF3=0,0,AG3/AF3)</calculatedColumnFormula>
    </tableColumn>
    <tableColumn id="36" xr3:uid="{00000000-0010-0000-0000-000024000000}" name="I QTR ночи" dataDxfId="52">
      <calculatedColumnFormula>SUM(H3+J3+L3)</calculatedColumnFormula>
    </tableColumn>
    <tableColumn id="37" xr3:uid="{00000000-0010-0000-0000-000025000000}" name="I QTR выручка" dataDxfId="51"/>
    <tableColumn id="52" xr3:uid="{00000000-0010-0000-0000-000034000000}" name="I QTR разница с  договором" dataDxfId="50">
      <calculatedColumnFormula>AI3-(E3/12*3)</calculatedColumnFormula>
    </tableColumn>
    <tableColumn id="38" xr3:uid="{00000000-0010-0000-0000-000026000000}" name="II QTR ночи" dataDxfId="49">
      <calculatedColumnFormula>SUM(N3+P3+R3)</calculatedColumnFormula>
    </tableColumn>
    <tableColumn id="39" xr3:uid="{00000000-0010-0000-0000-000027000000}" name="II QTR выручка" dataDxfId="48">
      <calculatedColumnFormula>SUM(O3+Q3+S3)</calculatedColumnFormula>
    </tableColumn>
    <tableColumn id="54" xr3:uid="{00000000-0010-0000-0000-000036000000}" name="II QTR разница с  договором" dataDxfId="47">
      <calculatedColumnFormula>(AI3+AL3)-(E3/12*6)</calculatedColumnFormula>
    </tableColumn>
    <tableColumn id="40" xr3:uid="{00000000-0010-0000-0000-000028000000}" name="III QTR ночи" dataDxfId="46">
      <calculatedColumnFormula>R3+T3+V3</calculatedColumnFormula>
    </tableColumn>
    <tableColumn id="41" xr3:uid="{00000000-0010-0000-0000-000029000000}" name="III QTR выручка" dataDxfId="45">
      <calculatedColumnFormula>SUM(U3+W3+Y3)</calculatedColumnFormula>
    </tableColumn>
    <tableColumn id="53" xr3:uid="{00000000-0010-0000-0000-000035000000}" name="III QTR разница с договором" dataDxfId="44">
      <calculatedColumnFormula>(AI3+AL3+AO3)-(E3/12*9)</calculatedColumnFormula>
    </tableColumn>
    <tableColumn id="42" xr3:uid="{00000000-0010-0000-0000-00002A000000}" name="IV QTR ночи" dataDxfId="43">
      <calculatedColumnFormula>SUM(Z3+AB3+AD3)</calculatedColumnFormula>
    </tableColumn>
    <tableColumn id="43" xr3:uid="{00000000-0010-0000-0000-00002B000000}" name="IV QTR выручка" dataDxfId="42">
      <calculatedColumnFormula>SUM(AA3+AC3+AE3)</calculatedColumnFormula>
    </tableColumn>
    <tableColumn id="55" xr3:uid="{00000000-0010-0000-0000-000037000000}" name="IV QTR разница с договором" dataDxfId="41">
      <calculatedColumnFormula>(AI3+AL3+AO3+AR3)-E3</calculatedColumnFormula>
    </tableColumn>
    <tableColumn id="6" xr3:uid="{00000000-0010-0000-0000-000006000000}" name="Бизнес прошл.года (ночи)" dataDxfId="40"/>
    <tableColumn id="7" xr3:uid="{00000000-0010-0000-0000-000007000000}" name="Бизнес прошл.года (выручка)" dataDxfId="39"/>
    <tableColumn id="44" xr3:uid="{00000000-0010-0000-0000-00002C000000}" name="разница ночи тек к прошл. Году" dataDxfId="38"/>
    <tableColumn id="45" xr3:uid="{00000000-0010-0000-0000-00002D000000}" name="разница выручка тек к прошл. Году" dataDxfId="37"/>
    <tableColumn id="47" xr3:uid="{00000000-0010-0000-0000-00002F000000}" name="Комментарии" dataDxfId="36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2" personId="{24FB7800-6B03-46AC-A660-78970F53568C}" id="{7D5F4ECF-2466-4BD6-9F6D-890623046CFA}">
    <text xml:space="preserve">Статусы компаний
N-новая компания, договор подписан в течение текущего года, 
R-существующая компания, был подписан договор и в предыдущие годы, 
 - потерянная компания
</text>
  </threadedComment>
  <threadedComment ref="D2" personId="{24FB7800-6B03-46AC-A660-78970F53568C}" id="{0FF36FF9-91B8-4CA3-B2F7-EEFD3861D295}">
    <text>Инициалы менеджера</text>
  </threadedComment>
  <threadedComment ref="E2" dT="2021-09-16T13:34:26.53" personId="{24FB7800-6B03-46AC-A660-78970F53568C}" id="{F01603AF-560F-4852-AD99-7FCF8A927138}">
    <text>Гарантированное кол-во ночей, обещанное компанией</text>
  </threadedComment>
  <threadedComment ref="F2" dT="2021-09-16T13:35:16.22" personId="{24FB7800-6B03-46AC-A660-78970F53568C}" id="{F493BB75-7C92-4605-89CD-25A68DD63363}">
    <text>Код цены, под которым цена заведена в систему управления отелем (PMS)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vmlDrawing" Target="../drawings/vmlDrawing6.vml"/><Relationship Id="rId4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5" Type="http://schemas.openxmlformats.org/officeDocument/2006/relationships/vmlDrawing" Target="../drawings/vmlDrawing8.vml"/><Relationship Id="rId4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D64"/>
  <sheetViews>
    <sheetView zoomScale="90" zoomScaleNormal="90" zoomScaleSheetLayoutView="70" zoomScalePageLayoutView="50" workbookViewId="0">
      <selection activeCell="T38" sqref="T38"/>
    </sheetView>
  </sheetViews>
  <sheetFormatPr defaultRowHeight="12.75" x14ac:dyDescent="0.2"/>
  <cols>
    <col min="1" max="1" width="4.7109375" style="2" customWidth="1"/>
    <col min="2" max="2" width="18.7109375" style="3" customWidth="1"/>
    <col min="3" max="3" width="6.42578125" style="16" customWidth="1"/>
    <col min="4" max="4" width="6" style="16" customWidth="1"/>
    <col min="5" max="5" width="8.85546875" style="7" customWidth="1"/>
    <col min="6" max="6" width="7.42578125" style="72" customWidth="1"/>
    <col min="7" max="7" width="8.42578125" style="3" customWidth="1"/>
    <col min="8" max="8" width="8.42578125" style="7" customWidth="1"/>
    <col min="9" max="9" width="8.42578125" style="3" customWidth="1"/>
    <col min="10" max="10" width="8.42578125" style="7" customWidth="1"/>
    <col min="11" max="11" width="8.42578125" style="4" customWidth="1"/>
    <col min="12" max="12" width="8.42578125" style="7" customWidth="1"/>
    <col min="13" max="13" width="8.42578125" style="5" customWidth="1"/>
    <col min="14" max="14" width="8.42578125" style="7" customWidth="1"/>
    <col min="15" max="15" width="8.42578125" style="6" customWidth="1"/>
    <col min="16" max="16" width="8.42578125" style="7" customWidth="1"/>
    <col min="17" max="17" width="8.42578125" style="6" customWidth="1"/>
    <col min="18" max="32" width="8.42578125" style="7" customWidth="1"/>
    <col min="33" max="33" width="9.28515625" style="7" customWidth="1"/>
    <col min="34" max="39" width="8.42578125" style="7" customWidth="1"/>
    <col min="40" max="42" width="8.42578125" style="6" customWidth="1"/>
    <col min="43" max="43" width="8.42578125" style="7" customWidth="1"/>
    <col min="44" max="47" width="8.42578125" style="6" customWidth="1"/>
    <col min="48" max="48" width="11.5703125" style="6" customWidth="1"/>
    <col min="49" max="49" width="9.5703125" style="6" customWidth="1"/>
    <col min="50" max="50" width="12.28515625" style="6" customWidth="1"/>
    <col min="51" max="51" width="28.28515625" style="6" customWidth="1"/>
    <col min="52" max="52" width="15.7109375" style="7" customWidth="1"/>
    <col min="53" max="54" width="19.140625" style="7" customWidth="1"/>
    <col min="55" max="55" width="28.7109375" style="7" customWidth="1"/>
    <col min="56" max="56" width="19.42578125" style="7" customWidth="1"/>
    <col min="57" max="59" width="9.140625" style="7" customWidth="1"/>
    <col min="60" max="16384" width="9.140625" style="7"/>
  </cols>
  <sheetData>
    <row r="1" spans="1:56" s="20" customFormat="1" ht="12" customHeight="1" x14ac:dyDescent="0.25">
      <c r="A1" s="17">
        <v>1</v>
      </c>
      <c r="B1" s="15">
        <v>2</v>
      </c>
      <c r="C1" s="15">
        <v>3</v>
      </c>
      <c r="D1" s="15">
        <v>4</v>
      </c>
      <c r="E1" s="15">
        <v>5</v>
      </c>
      <c r="F1" s="15">
        <v>6</v>
      </c>
      <c r="G1" s="15">
        <v>7</v>
      </c>
      <c r="H1" s="21">
        <v>8</v>
      </c>
      <c r="I1" s="15">
        <v>9</v>
      </c>
      <c r="J1" s="18">
        <v>10</v>
      </c>
      <c r="K1" s="15">
        <v>11</v>
      </c>
      <c r="L1" s="19">
        <v>12</v>
      </c>
      <c r="M1" s="20">
        <v>13</v>
      </c>
      <c r="N1" s="19">
        <v>14</v>
      </c>
      <c r="O1" s="20">
        <v>15</v>
      </c>
      <c r="P1" s="20">
        <v>16</v>
      </c>
      <c r="Q1" s="20">
        <v>17</v>
      </c>
      <c r="R1" s="20">
        <v>18</v>
      </c>
      <c r="S1" s="20">
        <v>19</v>
      </c>
      <c r="T1" s="20">
        <v>20</v>
      </c>
      <c r="U1" s="20">
        <v>21</v>
      </c>
      <c r="V1" s="20">
        <v>22</v>
      </c>
      <c r="W1" s="20">
        <v>23</v>
      </c>
      <c r="X1" s="20">
        <v>24</v>
      </c>
      <c r="Y1" s="20">
        <v>25</v>
      </c>
      <c r="Z1" s="20">
        <v>26</v>
      </c>
      <c r="AA1" s="20">
        <v>27</v>
      </c>
      <c r="AB1" s="20">
        <v>28</v>
      </c>
      <c r="AC1" s="20">
        <v>29</v>
      </c>
      <c r="AD1" s="20">
        <v>30</v>
      </c>
      <c r="AE1" s="20">
        <v>31</v>
      </c>
      <c r="AF1" s="20">
        <v>32</v>
      </c>
      <c r="AG1" s="20">
        <v>33</v>
      </c>
      <c r="AH1" s="20">
        <v>34</v>
      </c>
      <c r="AI1" s="20">
        <v>35</v>
      </c>
      <c r="AJ1" s="20">
        <v>36</v>
      </c>
      <c r="AK1" s="19">
        <v>37</v>
      </c>
      <c r="AL1" s="19">
        <v>38</v>
      </c>
      <c r="AM1" s="19">
        <v>39</v>
      </c>
      <c r="AN1" s="19">
        <v>40</v>
      </c>
      <c r="AO1" s="19">
        <v>41</v>
      </c>
      <c r="AP1" s="19">
        <v>42</v>
      </c>
      <c r="AQ1" s="19">
        <v>43</v>
      </c>
      <c r="AR1" s="19">
        <v>44</v>
      </c>
      <c r="AS1" s="19">
        <v>45</v>
      </c>
      <c r="AT1" s="19">
        <v>46</v>
      </c>
      <c r="AU1" s="19">
        <v>47</v>
      </c>
      <c r="AV1" s="19">
        <v>48</v>
      </c>
      <c r="AW1" s="20">
        <v>49</v>
      </c>
      <c r="AX1" s="19">
        <v>50</v>
      </c>
      <c r="AY1" s="20">
        <v>51</v>
      </c>
    </row>
    <row r="2" spans="1:56" s="16" customFormat="1" ht="63.75" x14ac:dyDescent="0.25">
      <c r="A2" s="33" t="s">
        <v>35</v>
      </c>
      <c r="B2" s="8" t="s">
        <v>0</v>
      </c>
      <c r="C2" s="8" t="s">
        <v>26</v>
      </c>
      <c r="D2" s="8" t="s">
        <v>39</v>
      </c>
      <c r="E2" s="8" t="s">
        <v>41</v>
      </c>
      <c r="F2" s="8" t="s">
        <v>77</v>
      </c>
      <c r="G2" s="8" t="s">
        <v>40</v>
      </c>
      <c r="H2" s="9" t="s">
        <v>1</v>
      </c>
      <c r="I2" s="10" t="s">
        <v>2</v>
      </c>
      <c r="J2" s="9" t="s">
        <v>3</v>
      </c>
      <c r="K2" s="11" t="s">
        <v>4</v>
      </c>
      <c r="L2" s="9" t="s">
        <v>5</v>
      </c>
      <c r="M2" s="11" t="s">
        <v>6</v>
      </c>
      <c r="N2" s="9" t="s">
        <v>7</v>
      </c>
      <c r="O2" s="9" t="s">
        <v>8</v>
      </c>
      <c r="P2" s="9" t="s">
        <v>9</v>
      </c>
      <c r="Q2" s="9" t="s">
        <v>10</v>
      </c>
      <c r="R2" s="9" t="s">
        <v>11</v>
      </c>
      <c r="S2" s="9" t="s">
        <v>12</v>
      </c>
      <c r="T2" s="9" t="s">
        <v>13</v>
      </c>
      <c r="U2" s="9" t="s">
        <v>14</v>
      </c>
      <c r="V2" s="9" t="s">
        <v>15</v>
      </c>
      <c r="W2" s="9" t="s">
        <v>16</v>
      </c>
      <c r="X2" s="9" t="s">
        <v>17</v>
      </c>
      <c r="Y2" s="9" t="s">
        <v>18</v>
      </c>
      <c r="Z2" s="9" t="s">
        <v>19</v>
      </c>
      <c r="AA2" s="9" t="s">
        <v>20</v>
      </c>
      <c r="AB2" s="9" t="s">
        <v>21</v>
      </c>
      <c r="AC2" s="9" t="s">
        <v>22</v>
      </c>
      <c r="AD2" s="12" t="s">
        <v>23</v>
      </c>
      <c r="AE2" s="12" t="s">
        <v>24</v>
      </c>
      <c r="AF2" s="12" t="s">
        <v>47</v>
      </c>
      <c r="AG2" s="12" t="s">
        <v>46</v>
      </c>
      <c r="AH2" s="12" t="s">
        <v>25</v>
      </c>
      <c r="AI2" s="35" t="s">
        <v>33</v>
      </c>
      <c r="AJ2" s="35" t="s">
        <v>34</v>
      </c>
      <c r="AK2" s="35" t="s">
        <v>42</v>
      </c>
      <c r="AL2" s="35" t="s">
        <v>31</v>
      </c>
      <c r="AM2" s="35" t="s">
        <v>32</v>
      </c>
      <c r="AN2" s="35" t="s">
        <v>43</v>
      </c>
      <c r="AO2" s="35" t="s">
        <v>27</v>
      </c>
      <c r="AP2" s="35" t="s">
        <v>28</v>
      </c>
      <c r="AQ2" s="35" t="s">
        <v>44</v>
      </c>
      <c r="AR2" s="35" t="s">
        <v>29</v>
      </c>
      <c r="AS2" s="35" t="s">
        <v>30</v>
      </c>
      <c r="AT2" s="35" t="s">
        <v>45</v>
      </c>
      <c r="AU2" s="8" t="s">
        <v>36</v>
      </c>
      <c r="AV2" s="13" t="s">
        <v>37</v>
      </c>
      <c r="AW2" s="12" t="s">
        <v>48</v>
      </c>
      <c r="AX2" s="12" t="s">
        <v>49</v>
      </c>
      <c r="AY2" s="14" t="s">
        <v>38</v>
      </c>
    </row>
    <row r="3" spans="1:56" s="24" customFormat="1" x14ac:dyDescent="0.25">
      <c r="A3" s="44">
        <v>1</v>
      </c>
      <c r="B3" s="37" t="s">
        <v>55</v>
      </c>
      <c r="C3" s="38" t="s">
        <v>65</v>
      </c>
      <c r="D3" s="38" t="s">
        <v>51</v>
      </c>
      <c r="E3" s="37">
        <v>300</v>
      </c>
      <c r="F3" s="38" t="s">
        <v>81</v>
      </c>
      <c r="G3" s="39">
        <v>43462</v>
      </c>
      <c r="H3" s="40">
        <v>4</v>
      </c>
      <c r="I3" s="41">
        <v>12000</v>
      </c>
      <c r="J3" s="40">
        <v>3</v>
      </c>
      <c r="K3" s="41">
        <v>9000</v>
      </c>
      <c r="L3" s="40">
        <v>5</v>
      </c>
      <c r="M3" s="41"/>
      <c r="N3" s="40">
        <v>7</v>
      </c>
      <c r="O3" s="41"/>
      <c r="P3" s="40">
        <v>12</v>
      </c>
      <c r="Q3" s="41"/>
      <c r="R3" s="40">
        <v>15</v>
      </c>
      <c r="S3" s="41"/>
      <c r="T3" s="40">
        <v>7</v>
      </c>
      <c r="U3" s="41"/>
      <c r="V3" s="40">
        <v>9</v>
      </c>
      <c r="W3" s="41"/>
      <c r="X3" s="40">
        <v>12</v>
      </c>
      <c r="Y3" s="41"/>
      <c r="Z3" s="40">
        <v>15</v>
      </c>
      <c r="AA3" s="41"/>
      <c r="AB3" s="40">
        <v>16</v>
      </c>
      <c r="AC3" s="41"/>
      <c r="AD3" s="40">
        <v>10</v>
      </c>
      <c r="AE3" s="41"/>
      <c r="AF3" s="46">
        <f t="shared" ref="AF3:AF45" si="0">SUM(H3+J3+L3+N3+P3+R3+T3+V3+X3+Z3+AB3+AD3)</f>
        <v>115</v>
      </c>
      <c r="AG3" s="47">
        <f t="shared" ref="AG3:AG45" si="1">SUM(I3+K3+M3+O3+Q3+S3+U3+W3+Y3+AA3+AC3+AE3)</f>
        <v>21000</v>
      </c>
      <c r="AH3" s="48">
        <f t="shared" ref="AH3:AH45" si="2">IF(AF3=0,0,AG3/AF3)</f>
        <v>182.60869565217391</v>
      </c>
      <c r="AI3" s="55">
        <f t="shared" ref="AI3:AI45" si="3">SUM(H3+J3+L3)</f>
        <v>12</v>
      </c>
      <c r="AJ3" s="47">
        <f>SUM(I3+K3+M3)</f>
        <v>21000</v>
      </c>
      <c r="AK3" s="47">
        <f t="shared" ref="AK3:AK45" si="4">AI3-(E3/12*3)</f>
        <v>-63</v>
      </c>
      <c r="AL3" s="55">
        <f t="shared" ref="AL3:AL45" si="5">SUM(N3+P3+R3)</f>
        <v>34</v>
      </c>
      <c r="AM3" s="47">
        <f t="shared" ref="AM3:AM45" si="6">SUM(O3+Q3+S3)</f>
        <v>0</v>
      </c>
      <c r="AN3" s="47">
        <f t="shared" ref="AN3:AN45" si="7">(AI3+AL3)-(E3/12*6)</f>
        <v>-104</v>
      </c>
      <c r="AO3" s="55">
        <f t="shared" ref="AO3:AO45" si="8">R3+T3+V3</f>
        <v>31</v>
      </c>
      <c r="AP3" s="47">
        <f t="shared" ref="AP3:AP45" si="9">SUM(U3+W3+Y3)</f>
        <v>0</v>
      </c>
      <c r="AQ3" s="56">
        <f t="shared" ref="AQ3:AQ45" si="10">(AI3+AL3+AO3)-(E3/12*9)</f>
        <v>-148</v>
      </c>
      <c r="AR3" s="55">
        <f t="shared" ref="AR3:AR45" si="11">SUM(Z3+AB3+AD3)</f>
        <v>41</v>
      </c>
      <c r="AS3" s="47">
        <f t="shared" ref="AS3:AS45" si="12">SUM(AA3+AC3+AE3)</f>
        <v>0</v>
      </c>
      <c r="AT3" s="56">
        <f t="shared" ref="AT3:AT45" si="13">(AI3+AL3+AO3+AR3)-E3</f>
        <v>-182</v>
      </c>
      <c r="AU3" s="36">
        <v>0</v>
      </c>
      <c r="AV3" s="63">
        <v>0</v>
      </c>
      <c r="AW3" s="59">
        <f>AF3-AU3</f>
        <v>115</v>
      </c>
      <c r="AX3" s="60">
        <f>AG3-AV3</f>
        <v>21000</v>
      </c>
      <c r="AY3" s="23"/>
      <c r="BD3" s="25"/>
    </row>
    <row r="4" spans="1:56" s="24" customFormat="1" x14ac:dyDescent="0.25">
      <c r="A4" s="45">
        <f>A3+1</f>
        <v>2</v>
      </c>
      <c r="B4" s="37" t="s">
        <v>56</v>
      </c>
      <c r="C4" s="38" t="s">
        <v>66</v>
      </c>
      <c r="D4" s="38" t="s">
        <v>50</v>
      </c>
      <c r="E4" s="37">
        <v>200</v>
      </c>
      <c r="F4" s="38" t="s">
        <v>78</v>
      </c>
      <c r="G4" s="39">
        <v>43454</v>
      </c>
      <c r="H4" s="40">
        <v>1</v>
      </c>
      <c r="I4" s="41">
        <v>4500</v>
      </c>
      <c r="J4" s="40">
        <v>2</v>
      </c>
      <c r="K4" s="41">
        <v>11000</v>
      </c>
      <c r="L4" s="40"/>
      <c r="M4" s="41"/>
      <c r="N4" s="40"/>
      <c r="O4" s="41"/>
      <c r="P4" s="40"/>
      <c r="Q4" s="41"/>
      <c r="R4" s="40"/>
      <c r="S4" s="41"/>
      <c r="T4" s="40"/>
      <c r="U4" s="41"/>
      <c r="V4" s="40"/>
      <c r="W4" s="41"/>
      <c r="X4" s="40"/>
      <c r="Y4" s="41"/>
      <c r="Z4" s="40"/>
      <c r="AA4" s="41"/>
      <c r="AB4" s="40"/>
      <c r="AC4" s="41"/>
      <c r="AD4" s="40"/>
      <c r="AE4" s="41"/>
      <c r="AF4" s="46">
        <f t="shared" si="0"/>
        <v>3</v>
      </c>
      <c r="AG4" s="47">
        <f t="shared" si="1"/>
        <v>15500</v>
      </c>
      <c r="AH4" s="48">
        <f t="shared" si="2"/>
        <v>5166.666666666667</v>
      </c>
      <c r="AI4" s="55">
        <f t="shared" si="3"/>
        <v>3</v>
      </c>
      <c r="AJ4" s="47">
        <f t="shared" ref="AJ4:AJ61" si="14">SUM(I4+K4+M4)</f>
        <v>15500</v>
      </c>
      <c r="AK4" s="47">
        <f t="shared" si="4"/>
        <v>-47</v>
      </c>
      <c r="AL4" s="55">
        <f t="shared" si="5"/>
        <v>0</v>
      </c>
      <c r="AM4" s="47">
        <f t="shared" si="6"/>
        <v>0</v>
      </c>
      <c r="AN4" s="47">
        <f t="shared" si="7"/>
        <v>-97</v>
      </c>
      <c r="AO4" s="55">
        <f t="shared" si="8"/>
        <v>0</v>
      </c>
      <c r="AP4" s="47">
        <f t="shared" si="9"/>
        <v>0</v>
      </c>
      <c r="AQ4" s="56">
        <f t="shared" si="10"/>
        <v>-147</v>
      </c>
      <c r="AR4" s="55">
        <f t="shared" si="11"/>
        <v>0</v>
      </c>
      <c r="AS4" s="47">
        <f t="shared" si="12"/>
        <v>0</v>
      </c>
      <c r="AT4" s="56">
        <f t="shared" si="13"/>
        <v>-197</v>
      </c>
      <c r="AU4" s="36">
        <v>180</v>
      </c>
      <c r="AV4" s="63">
        <v>864000</v>
      </c>
      <c r="AW4" s="59">
        <f t="shared" ref="AW4:AW61" si="15">AF4-AU4</f>
        <v>-177</v>
      </c>
      <c r="AX4" s="60">
        <f t="shared" ref="AX4:AX61" si="16">AG4-AV4</f>
        <v>-848500</v>
      </c>
      <c r="AY4" s="23"/>
      <c r="BD4" s="25"/>
    </row>
    <row r="5" spans="1:56" s="24" customFormat="1" x14ac:dyDescent="0.25">
      <c r="A5" s="45">
        <f t="shared" ref="A5:A61" si="17">A4+1</f>
        <v>3</v>
      </c>
      <c r="B5" s="37" t="s">
        <v>57</v>
      </c>
      <c r="C5" s="38" t="s">
        <v>66</v>
      </c>
      <c r="D5" s="38" t="s">
        <v>50</v>
      </c>
      <c r="E5" s="37">
        <v>150</v>
      </c>
      <c r="F5" s="38" t="s">
        <v>79</v>
      </c>
      <c r="G5" s="39">
        <v>43436</v>
      </c>
      <c r="H5" s="40">
        <v>3</v>
      </c>
      <c r="I5" s="41">
        <v>9000</v>
      </c>
      <c r="J5" s="40"/>
      <c r="K5" s="41"/>
      <c r="L5" s="40"/>
      <c r="M5" s="41"/>
      <c r="N5" s="40"/>
      <c r="O5" s="41"/>
      <c r="P5" s="40"/>
      <c r="Q5" s="41"/>
      <c r="R5" s="40"/>
      <c r="S5" s="41"/>
      <c r="T5" s="40"/>
      <c r="U5" s="41"/>
      <c r="V5" s="40"/>
      <c r="W5" s="41"/>
      <c r="X5" s="40"/>
      <c r="Y5" s="41"/>
      <c r="Z5" s="40"/>
      <c r="AA5" s="41"/>
      <c r="AB5" s="40"/>
      <c r="AC5" s="41"/>
      <c r="AD5" s="40"/>
      <c r="AE5" s="41"/>
      <c r="AF5" s="46">
        <f t="shared" si="0"/>
        <v>3</v>
      </c>
      <c r="AG5" s="47">
        <f t="shared" si="1"/>
        <v>9000</v>
      </c>
      <c r="AH5" s="48">
        <f t="shared" si="2"/>
        <v>3000</v>
      </c>
      <c r="AI5" s="55">
        <f t="shared" si="3"/>
        <v>3</v>
      </c>
      <c r="AJ5" s="47">
        <f t="shared" si="14"/>
        <v>9000</v>
      </c>
      <c r="AK5" s="47">
        <f t="shared" si="4"/>
        <v>-34.5</v>
      </c>
      <c r="AL5" s="55">
        <f t="shared" si="5"/>
        <v>0</v>
      </c>
      <c r="AM5" s="47">
        <f t="shared" si="6"/>
        <v>0</v>
      </c>
      <c r="AN5" s="47">
        <f t="shared" si="7"/>
        <v>-72</v>
      </c>
      <c r="AO5" s="55">
        <f t="shared" si="8"/>
        <v>0</v>
      </c>
      <c r="AP5" s="47">
        <f t="shared" si="9"/>
        <v>0</v>
      </c>
      <c r="AQ5" s="56">
        <f t="shared" si="10"/>
        <v>-109.5</v>
      </c>
      <c r="AR5" s="55">
        <f t="shared" si="11"/>
        <v>0</v>
      </c>
      <c r="AS5" s="47">
        <f t="shared" si="12"/>
        <v>0</v>
      </c>
      <c r="AT5" s="56">
        <f t="shared" si="13"/>
        <v>-147</v>
      </c>
      <c r="AU5" s="36">
        <v>123</v>
      </c>
      <c r="AV5" s="63">
        <v>615000</v>
      </c>
      <c r="AW5" s="59">
        <f t="shared" si="15"/>
        <v>-120</v>
      </c>
      <c r="AX5" s="60">
        <f t="shared" si="16"/>
        <v>-606000</v>
      </c>
      <c r="AY5" s="23"/>
      <c r="BD5" s="25"/>
    </row>
    <row r="6" spans="1:56" s="24" customFormat="1" x14ac:dyDescent="0.25">
      <c r="A6" s="45">
        <f t="shared" si="17"/>
        <v>4</v>
      </c>
      <c r="B6" s="37" t="s">
        <v>58</v>
      </c>
      <c r="C6" s="38" t="s">
        <v>65</v>
      </c>
      <c r="D6" s="38" t="s">
        <v>51</v>
      </c>
      <c r="E6" s="37">
        <v>100</v>
      </c>
      <c r="F6" s="38" t="s">
        <v>79</v>
      </c>
      <c r="G6" s="39">
        <v>43449</v>
      </c>
      <c r="H6" s="40">
        <v>0</v>
      </c>
      <c r="I6" s="41">
        <v>0</v>
      </c>
      <c r="J6" s="40"/>
      <c r="K6" s="41"/>
      <c r="L6" s="40"/>
      <c r="M6" s="41"/>
      <c r="N6" s="40"/>
      <c r="O6" s="41"/>
      <c r="P6" s="40"/>
      <c r="Q6" s="41"/>
      <c r="R6" s="40"/>
      <c r="S6" s="41"/>
      <c r="T6" s="40"/>
      <c r="U6" s="41"/>
      <c r="V6" s="40"/>
      <c r="W6" s="41"/>
      <c r="X6" s="40"/>
      <c r="Y6" s="41"/>
      <c r="Z6" s="40"/>
      <c r="AA6" s="41"/>
      <c r="AB6" s="40"/>
      <c r="AC6" s="41"/>
      <c r="AD6" s="40"/>
      <c r="AE6" s="41"/>
      <c r="AF6" s="46">
        <f t="shared" si="0"/>
        <v>0</v>
      </c>
      <c r="AG6" s="47">
        <f t="shared" si="1"/>
        <v>0</v>
      </c>
      <c r="AH6" s="48">
        <f t="shared" si="2"/>
        <v>0</v>
      </c>
      <c r="AI6" s="55">
        <f t="shared" si="3"/>
        <v>0</v>
      </c>
      <c r="AJ6" s="47">
        <f t="shared" si="14"/>
        <v>0</v>
      </c>
      <c r="AK6" s="47">
        <f t="shared" si="4"/>
        <v>-25</v>
      </c>
      <c r="AL6" s="55">
        <f t="shared" si="5"/>
        <v>0</v>
      </c>
      <c r="AM6" s="47">
        <f t="shared" si="6"/>
        <v>0</v>
      </c>
      <c r="AN6" s="47">
        <f t="shared" si="7"/>
        <v>-50</v>
      </c>
      <c r="AO6" s="55">
        <f t="shared" si="8"/>
        <v>0</v>
      </c>
      <c r="AP6" s="47">
        <f t="shared" si="9"/>
        <v>0</v>
      </c>
      <c r="AQ6" s="56">
        <f t="shared" si="10"/>
        <v>-75</v>
      </c>
      <c r="AR6" s="55">
        <f t="shared" si="11"/>
        <v>0</v>
      </c>
      <c r="AS6" s="47">
        <f t="shared" si="12"/>
        <v>0</v>
      </c>
      <c r="AT6" s="56">
        <f t="shared" si="13"/>
        <v>-100</v>
      </c>
      <c r="AU6" s="36">
        <v>0</v>
      </c>
      <c r="AV6" s="63">
        <v>0</v>
      </c>
      <c r="AW6" s="59">
        <f t="shared" si="15"/>
        <v>0</v>
      </c>
      <c r="AX6" s="60">
        <f t="shared" si="16"/>
        <v>0</v>
      </c>
      <c r="AY6" s="23"/>
      <c r="BD6" s="25"/>
    </row>
    <row r="7" spans="1:56" s="24" customFormat="1" x14ac:dyDescent="0.25">
      <c r="A7" s="45">
        <f t="shared" si="17"/>
        <v>5</v>
      </c>
      <c r="B7" s="37" t="s">
        <v>59</v>
      </c>
      <c r="C7" s="38" t="s">
        <v>66</v>
      </c>
      <c r="D7" s="38" t="s">
        <v>51</v>
      </c>
      <c r="E7" s="37">
        <v>50</v>
      </c>
      <c r="F7" s="38" t="s">
        <v>80</v>
      </c>
      <c r="G7" s="39">
        <v>43480</v>
      </c>
      <c r="H7" s="40">
        <v>2</v>
      </c>
      <c r="I7" s="41">
        <v>10000</v>
      </c>
      <c r="J7" s="40"/>
      <c r="K7" s="41"/>
      <c r="L7" s="40"/>
      <c r="M7" s="41"/>
      <c r="N7" s="40"/>
      <c r="O7" s="41"/>
      <c r="P7" s="40"/>
      <c r="Q7" s="41"/>
      <c r="R7" s="40"/>
      <c r="S7" s="41"/>
      <c r="T7" s="40"/>
      <c r="U7" s="41"/>
      <c r="V7" s="40"/>
      <c r="W7" s="41"/>
      <c r="X7" s="40"/>
      <c r="Y7" s="41"/>
      <c r="Z7" s="40"/>
      <c r="AA7" s="41"/>
      <c r="AB7" s="40"/>
      <c r="AC7" s="41"/>
      <c r="AD7" s="40"/>
      <c r="AE7" s="41"/>
      <c r="AF7" s="46">
        <f t="shared" si="0"/>
        <v>2</v>
      </c>
      <c r="AG7" s="47">
        <f t="shared" si="1"/>
        <v>10000</v>
      </c>
      <c r="AH7" s="48">
        <f t="shared" si="2"/>
        <v>5000</v>
      </c>
      <c r="AI7" s="55">
        <f t="shared" si="3"/>
        <v>2</v>
      </c>
      <c r="AJ7" s="47">
        <f t="shared" si="14"/>
        <v>10000</v>
      </c>
      <c r="AK7" s="47">
        <f t="shared" si="4"/>
        <v>-10.5</v>
      </c>
      <c r="AL7" s="55">
        <f t="shared" si="5"/>
        <v>0</v>
      </c>
      <c r="AM7" s="47">
        <f t="shared" si="6"/>
        <v>0</v>
      </c>
      <c r="AN7" s="47">
        <f t="shared" si="7"/>
        <v>-23</v>
      </c>
      <c r="AO7" s="55">
        <f t="shared" si="8"/>
        <v>0</v>
      </c>
      <c r="AP7" s="47">
        <f t="shared" si="9"/>
        <v>0</v>
      </c>
      <c r="AQ7" s="56">
        <f t="shared" si="10"/>
        <v>-35.5</v>
      </c>
      <c r="AR7" s="55">
        <f t="shared" si="11"/>
        <v>0</v>
      </c>
      <c r="AS7" s="47">
        <f t="shared" si="12"/>
        <v>0</v>
      </c>
      <c r="AT7" s="56">
        <f t="shared" si="13"/>
        <v>-48</v>
      </c>
      <c r="AU7" s="36">
        <v>48</v>
      </c>
      <c r="AV7" s="63">
        <v>240000</v>
      </c>
      <c r="AW7" s="59">
        <f t="shared" si="15"/>
        <v>-46</v>
      </c>
      <c r="AX7" s="60">
        <f t="shared" si="16"/>
        <v>-230000</v>
      </c>
      <c r="AY7" s="23"/>
      <c r="BD7" s="25"/>
    </row>
    <row r="8" spans="1:56" s="24" customFormat="1" x14ac:dyDescent="0.25">
      <c r="A8" s="45">
        <f t="shared" si="17"/>
        <v>6</v>
      </c>
      <c r="B8" s="37" t="s">
        <v>60</v>
      </c>
      <c r="C8" s="38" t="s">
        <v>66</v>
      </c>
      <c r="D8" s="38" t="s">
        <v>51</v>
      </c>
      <c r="E8" s="37">
        <v>350</v>
      </c>
      <c r="F8" s="38" t="s">
        <v>81</v>
      </c>
      <c r="G8" s="39">
        <v>43437</v>
      </c>
      <c r="H8" s="40">
        <v>1</v>
      </c>
      <c r="I8" s="41">
        <v>4000</v>
      </c>
      <c r="J8" s="40"/>
      <c r="K8" s="41"/>
      <c r="L8" s="40"/>
      <c r="M8" s="41"/>
      <c r="N8" s="40"/>
      <c r="O8" s="41"/>
      <c r="P8" s="40"/>
      <c r="Q8" s="41"/>
      <c r="R8" s="40"/>
      <c r="S8" s="41"/>
      <c r="T8" s="40"/>
      <c r="U8" s="41"/>
      <c r="V8" s="40"/>
      <c r="W8" s="41"/>
      <c r="X8" s="40"/>
      <c r="Y8" s="41"/>
      <c r="Z8" s="40"/>
      <c r="AA8" s="41"/>
      <c r="AB8" s="40"/>
      <c r="AC8" s="41"/>
      <c r="AD8" s="40"/>
      <c r="AE8" s="41"/>
      <c r="AF8" s="46">
        <f t="shared" si="0"/>
        <v>1</v>
      </c>
      <c r="AG8" s="47">
        <f t="shared" si="1"/>
        <v>4000</v>
      </c>
      <c r="AH8" s="48">
        <f t="shared" si="2"/>
        <v>4000</v>
      </c>
      <c r="AI8" s="55">
        <f t="shared" si="3"/>
        <v>1</v>
      </c>
      <c r="AJ8" s="47">
        <f t="shared" si="14"/>
        <v>4000</v>
      </c>
      <c r="AK8" s="47">
        <f t="shared" si="4"/>
        <v>-86.5</v>
      </c>
      <c r="AL8" s="55">
        <f t="shared" si="5"/>
        <v>0</v>
      </c>
      <c r="AM8" s="47">
        <f t="shared" si="6"/>
        <v>0</v>
      </c>
      <c r="AN8" s="47">
        <f t="shared" si="7"/>
        <v>-174</v>
      </c>
      <c r="AO8" s="55">
        <f t="shared" si="8"/>
        <v>0</v>
      </c>
      <c r="AP8" s="47">
        <f t="shared" si="9"/>
        <v>0</v>
      </c>
      <c r="AQ8" s="56">
        <f t="shared" si="10"/>
        <v>-261.5</v>
      </c>
      <c r="AR8" s="55">
        <f t="shared" si="11"/>
        <v>0</v>
      </c>
      <c r="AS8" s="47">
        <f t="shared" si="12"/>
        <v>0</v>
      </c>
      <c r="AT8" s="56">
        <f t="shared" si="13"/>
        <v>-349</v>
      </c>
      <c r="AU8" s="36">
        <v>372</v>
      </c>
      <c r="AV8" s="63">
        <v>1674000</v>
      </c>
      <c r="AW8" s="59">
        <f t="shared" si="15"/>
        <v>-371</v>
      </c>
      <c r="AX8" s="60">
        <f t="shared" si="16"/>
        <v>-1670000</v>
      </c>
      <c r="AY8" s="23"/>
      <c r="BD8" s="25"/>
    </row>
    <row r="9" spans="1:56" s="24" customFormat="1" x14ac:dyDescent="0.25">
      <c r="A9" s="45">
        <f t="shared" si="17"/>
        <v>7</v>
      </c>
      <c r="B9" s="37" t="s">
        <v>61</v>
      </c>
      <c r="C9" s="38" t="s">
        <v>66</v>
      </c>
      <c r="D9" s="38" t="s">
        <v>50</v>
      </c>
      <c r="E9" s="37">
        <v>400</v>
      </c>
      <c r="F9" s="38" t="s">
        <v>82</v>
      </c>
      <c r="G9" s="39">
        <v>43438</v>
      </c>
      <c r="H9" s="40">
        <v>7</v>
      </c>
      <c r="I9" s="41">
        <v>24500</v>
      </c>
      <c r="J9" s="40"/>
      <c r="K9" s="41"/>
      <c r="L9" s="40"/>
      <c r="M9" s="41"/>
      <c r="N9" s="40"/>
      <c r="O9" s="41"/>
      <c r="P9" s="40"/>
      <c r="Q9" s="41"/>
      <c r="R9" s="40"/>
      <c r="S9" s="41"/>
      <c r="T9" s="40"/>
      <c r="U9" s="41"/>
      <c r="V9" s="40"/>
      <c r="W9" s="41"/>
      <c r="X9" s="40"/>
      <c r="Y9" s="41"/>
      <c r="Z9" s="40"/>
      <c r="AA9" s="41"/>
      <c r="AB9" s="40"/>
      <c r="AC9" s="41"/>
      <c r="AD9" s="40"/>
      <c r="AE9" s="41"/>
      <c r="AF9" s="46">
        <f t="shared" si="0"/>
        <v>7</v>
      </c>
      <c r="AG9" s="47">
        <f t="shared" si="1"/>
        <v>24500</v>
      </c>
      <c r="AH9" s="48">
        <f t="shared" si="2"/>
        <v>3500</v>
      </c>
      <c r="AI9" s="55">
        <f t="shared" si="3"/>
        <v>7</v>
      </c>
      <c r="AJ9" s="47">
        <f t="shared" si="14"/>
        <v>24500</v>
      </c>
      <c r="AK9" s="47">
        <f t="shared" si="4"/>
        <v>-93</v>
      </c>
      <c r="AL9" s="55">
        <f t="shared" si="5"/>
        <v>0</v>
      </c>
      <c r="AM9" s="47">
        <f t="shared" si="6"/>
        <v>0</v>
      </c>
      <c r="AN9" s="47">
        <f t="shared" si="7"/>
        <v>-193</v>
      </c>
      <c r="AO9" s="55">
        <f t="shared" si="8"/>
        <v>0</v>
      </c>
      <c r="AP9" s="47">
        <f t="shared" si="9"/>
        <v>0</v>
      </c>
      <c r="AQ9" s="56">
        <f t="shared" si="10"/>
        <v>-293</v>
      </c>
      <c r="AR9" s="55">
        <f t="shared" si="11"/>
        <v>0</v>
      </c>
      <c r="AS9" s="47">
        <f t="shared" si="12"/>
        <v>0</v>
      </c>
      <c r="AT9" s="56">
        <f t="shared" si="13"/>
        <v>-393</v>
      </c>
      <c r="AU9" s="36">
        <v>402</v>
      </c>
      <c r="AV9" s="63">
        <v>1206000</v>
      </c>
      <c r="AW9" s="59">
        <f t="shared" si="15"/>
        <v>-395</v>
      </c>
      <c r="AX9" s="60">
        <f t="shared" si="16"/>
        <v>-1181500</v>
      </c>
      <c r="AY9" s="23"/>
      <c r="BD9" s="25"/>
    </row>
    <row r="10" spans="1:56" s="24" customFormat="1" x14ac:dyDescent="0.25">
      <c r="A10" s="45">
        <f t="shared" si="17"/>
        <v>8</v>
      </c>
      <c r="B10" s="37" t="s">
        <v>62</v>
      </c>
      <c r="C10" s="38" t="s">
        <v>66</v>
      </c>
      <c r="D10" s="38" t="s">
        <v>51</v>
      </c>
      <c r="E10" s="37">
        <v>50</v>
      </c>
      <c r="F10" s="38" t="s">
        <v>80</v>
      </c>
      <c r="G10" s="39">
        <v>43421</v>
      </c>
      <c r="H10" s="40">
        <v>3</v>
      </c>
      <c r="I10" s="41">
        <v>15000</v>
      </c>
      <c r="J10" s="40"/>
      <c r="K10" s="41"/>
      <c r="L10" s="40"/>
      <c r="M10" s="41"/>
      <c r="N10" s="40"/>
      <c r="O10" s="41"/>
      <c r="P10" s="40"/>
      <c r="Q10" s="41"/>
      <c r="R10" s="40"/>
      <c r="S10" s="41"/>
      <c r="T10" s="40"/>
      <c r="U10" s="41"/>
      <c r="V10" s="40"/>
      <c r="W10" s="41"/>
      <c r="X10" s="40"/>
      <c r="Y10" s="41"/>
      <c r="Z10" s="40"/>
      <c r="AA10" s="41"/>
      <c r="AB10" s="40"/>
      <c r="AC10" s="41"/>
      <c r="AD10" s="40"/>
      <c r="AE10" s="41"/>
      <c r="AF10" s="46">
        <f t="shared" si="0"/>
        <v>3</v>
      </c>
      <c r="AG10" s="47">
        <f t="shared" si="1"/>
        <v>15000</v>
      </c>
      <c r="AH10" s="48">
        <f t="shared" si="2"/>
        <v>5000</v>
      </c>
      <c r="AI10" s="55">
        <f t="shared" si="3"/>
        <v>3</v>
      </c>
      <c r="AJ10" s="47">
        <f t="shared" si="14"/>
        <v>15000</v>
      </c>
      <c r="AK10" s="47">
        <f t="shared" si="4"/>
        <v>-9.5</v>
      </c>
      <c r="AL10" s="55">
        <f t="shared" si="5"/>
        <v>0</v>
      </c>
      <c r="AM10" s="47">
        <f t="shared" si="6"/>
        <v>0</v>
      </c>
      <c r="AN10" s="47">
        <f t="shared" si="7"/>
        <v>-22</v>
      </c>
      <c r="AO10" s="55">
        <f t="shared" si="8"/>
        <v>0</v>
      </c>
      <c r="AP10" s="47">
        <f t="shared" si="9"/>
        <v>0</v>
      </c>
      <c r="AQ10" s="56">
        <f t="shared" si="10"/>
        <v>-34.5</v>
      </c>
      <c r="AR10" s="55">
        <f t="shared" si="11"/>
        <v>0</v>
      </c>
      <c r="AS10" s="47">
        <f t="shared" si="12"/>
        <v>0</v>
      </c>
      <c r="AT10" s="56">
        <f t="shared" si="13"/>
        <v>-47</v>
      </c>
      <c r="AU10" s="36">
        <v>28</v>
      </c>
      <c r="AV10" s="63">
        <v>140000</v>
      </c>
      <c r="AW10" s="59">
        <f t="shared" si="15"/>
        <v>-25</v>
      </c>
      <c r="AX10" s="60">
        <f t="shared" si="16"/>
        <v>-125000</v>
      </c>
      <c r="AY10" s="23"/>
      <c r="BD10" s="25"/>
    </row>
    <row r="11" spans="1:56" s="24" customFormat="1" x14ac:dyDescent="0.25">
      <c r="A11" s="45">
        <f t="shared" si="17"/>
        <v>9</v>
      </c>
      <c r="B11" s="37" t="s">
        <v>63</v>
      </c>
      <c r="C11" s="38" t="s">
        <v>66</v>
      </c>
      <c r="D11" s="38" t="s">
        <v>51</v>
      </c>
      <c r="E11" s="37">
        <v>100</v>
      </c>
      <c r="F11" s="38" t="s">
        <v>79</v>
      </c>
      <c r="G11" s="39">
        <v>43436</v>
      </c>
      <c r="H11" s="40">
        <v>6</v>
      </c>
      <c r="I11" s="41">
        <v>27000</v>
      </c>
      <c r="J11" s="40"/>
      <c r="K11" s="41"/>
      <c r="L11" s="40"/>
      <c r="M11" s="41"/>
      <c r="N11" s="40"/>
      <c r="O11" s="41"/>
      <c r="P11" s="40"/>
      <c r="Q11" s="41"/>
      <c r="R11" s="40"/>
      <c r="S11" s="41"/>
      <c r="T11" s="40"/>
      <c r="U11" s="41"/>
      <c r="V11" s="40"/>
      <c r="W11" s="41"/>
      <c r="X11" s="40"/>
      <c r="Y11" s="41"/>
      <c r="Z11" s="40"/>
      <c r="AA11" s="41"/>
      <c r="AB11" s="40"/>
      <c r="AC11" s="41"/>
      <c r="AD11" s="40"/>
      <c r="AE11" s="41"/>
      <c r="AF11" s="46">
        <f t="shared" si="0"/>
        <v>6</v>
      </c>
      <c r="AG11" s="47">
        <f t="shared" si="1"/>
        <v>27000</v>
      </c>
      <c r="AH11" s="48">
        <f t="shared" si="2"/>
        <v>4500</v>
      </c>
      <c r="AI11" s="55">
        <f t="shared" si="3"/>
        <v>6</v>
      </c>
      <c r="AJ11" s="47">
        <f t="shared" si="14"/>
        <v>27000</v>
      </c>
      <c r="AK11" s="47">
        <f t="shared" si="4"/>
        <v>-19</v>
      </c>
      <c r="AL11" s="55">
        <f t="shared" si="5"/>
        <v>0</v>
      </c>
      <c r="AM11" s="47">
        <f t="shared" si="6"/>
        <v>0</v>
      </c>
      <c r="AN11" s="47">
        <f t="shared" si="7"/>
        <v>-44</v>
      </c>
      <c r="AO11" s="55">
        <f t="shared" si="8"/>
        <v>0</v>
      </c>
      <c r="AP11" s="47">
        <f t="shared" si="9"/>
        <v>0</v>
      </c>
      <c r="AQ11" s="56">
        <f t="shared" si="10"/>
        <v>-69</v>
      </c>
      <c r="AR11" s="55">
        <f t="shared" si="11"/>
        <v>0</v>
      </c>
      <c r="AS11" s="47">
        <f t="shared" si="12"/>
        <v>0</v>
      </c>
      <c r="AT11" s="56">
        <f t="shared" si="13"/>
        <v>-94</v>
      </c>
      <c r="AU11" s="36">
        <v>97</v>
      </c>
      <c r="AV11" s="63">
        <v>388000</v>
      </c>
      <c r="AW11" s="59">
        <f t="shared" si="15"/>
        <v>-91</v>
      </c>
      <c r="AX11" s="60">
        <f t="shared" si="16"/>
        <v>-361000</v>
      </c>
      <c r="AY11" s="23"/>
      <c r="BD11" s="25"/>
    </row>
    <row r="12" spans="1:56" s="24" customFormat="1" x14ac:dyDescent="0.25">
      <c r="A12" s="45">
        <f t="shared" si="17"/>
        <v>10</v>
      </c>
      <c r="B12" s="37" t="s">
        <v>64</v>
      </c>
      <c r="C12" s="38" t="s">
        <v>67</v>
      </c>
      <c r="D12" s="38" t="s">
        <v>50</v>
      </c>
      <c r="E12" s="37">
        <v>0</v>
      </c>
      <c r="F12" s="38"/>
      <c r="G12" s="39"/>
      <c r="H12" s="40"/>
      <c r="I12" s="41"/>
      <c r="J12" s="40"/>
      <c r="K12" s="41"/>
      <c r="L12" s="40"/>
      <c r="M12" s="41"/>
      <c r="N12" s="40"/>
      <c r="O12" s="41"/>
      <c r="P12" s="40"/>
      <c r="Q12" s="41"/>
      <c r="R12" s="40"/>
      <c r="S12" s="41"/>
      <c r="T12" s="40"/>
      <c r="U12" s="41"/>
      <c r="V12" s="40"/>
      <c r="W12" s="41"/>
      <c r="X12" s="40"/>
      <c r="Y12" s="41"/>
      <c r="Z12" s="40"/>
      <c r="AA12" s="41"/>
      <c r="AB12" s="40"/>
      <c r="AC12" s="41"/>
      <c r="AD12" s="40"/>
      <c r="AE12" s="41"/>
      <c r="AF12" s="46">
        <f t="shared" si="0"/>
        <v>0</v>
      </c>
      <c r="AG12" s="47">
        <f t="shared" si="1"/>
        <v>0</v>
      </c>
      <c r="AH12" s="48">
        <f t="shared" si="2"/>
        <v>0</v>
      </c>
      <c r="AI12" s="55">
        <f t="shared" si="3"/>
        <v>0</v>
      </c>
      <c r="AJ12" s="47">
        <f t="shared" si="14"/>
        <v>0</v>
      </c>
      <c r="AK12" s="47">
        <f t="shared" si="4"/>
        <v>0</v>
      </c>
      <c r="AL12" s="55">
        <f t="shared" si="5"/>
        <v>0</v>
      </c>
      <c r="AM12" s="47">
        <f t="shared" si="6"/>
        <v>0</v>
      </c>
      <c r="AN12" s="47">
        <f t="shared" si="7"/>
        <v>0</v>
      </c>
      <c r="AO12" s="55">
        <f t="shared" si="8"/>
        <v>0</v>
      </c>
      <c r="AP12" s="47">
        <f t="shared" si="9"/>
        <v>0</v>
      </c>
      <c r="AQ12" s="56">
        <f t="shared" si="10"/>
        <v>0</v>
      </c>
      <c r="AR12" s="55">
        <f t="shared" si="11"/>
        <v>0</v>
      </c>
      <c r="AS12" s="47">
        <f t="shared" si="12"/>
        <v>0</v>
      </c>
      <c r="AT12" s="56">
        <f t="shared" si="13"/>
        <v>0</v>
      </c>
      <c r="AU12" s="36">
        <v>62</v>
      </c>
      <c r="AV12" s="63">
        <v>279000</v>
      </c>
      <c r="AW12" s="59">
        <f t="shared" si="15"/>
        <v>-62</v>
      </c>
      <c r="AX12" s="60">
        <f t="shared" si="16"/>
        <v>-279000</v>
      </c>
      <c r="AY12" s="23"/>
      <c r="BD12" s="25"/>
    </row>
    <row r="13" spans="1:56" s="24" customFormat="1" ht="13.5" customHeight="1" x14ac:dyDescent="0.25">
      <c r="A13" s="45">
        <f t="shared" si="17"/>
        <v>11</v>
      </c>
      <c r="B13" s="37"/>
      <c r="C13" s="38"/>
      <c r="D13" s="38"/>
      <c r="E13" s="37"/>
      <c r="F13" s="38"/>
      <c r="G13" s="39"/>
      <c r="H13" s="40"/>
      <c r="I13" s="41"/>
      <c r="J13" s="40"/>
      <c r="K13" s="41"/>
      <c r="L13" s="40"/>
      <c r="M13" s="41"/>
      <c r="N13" s="40"/>
      <c r="O13" s="41"/>
      <c r="P13" s="40"/>
      <c r="Q13" s="41"/>
      <c r="R13" s="40"/>
      <c r="S13" s="41"/>
      <c r="T13" s="40"/>
      <c r="U13" s="41"/>
      <c r="V13" s="40"/>
      <c r="W13" s="41"/>
      <c r="X13" s="40"/>
      <c r="Y13" s="41"/>
      <c r="Z13" s="40"/>
      <c r="AA13" s="41"/>
      <c r="AB13" s="40"/>
      <c r="AC13" s="41"/>
      <c r="AD13" s="40"/>
      <c r="AE13" s="41"/>
      <c r="AF13" s="46">
        <f t="shared" si="0"/>
        <v>0</v>
      </c>
      <c r="AG13" s="47">
        <f t="shared" si="1"/>
        <v>0</v>
      </c>
      <c r="AH13" s="48">
        <f t="shared" si="2"/>
        <v>0</v>
      </c>
      <c r="AI13" s="55">
        <f t="shared" si="3"/>
        <v>0</v>
      </c>
      <c r="AJ13" s="47">
        <f t="shared" si="14"/>
        <v>0</v>
      </c>
      <c r="AK13" s="47">
        <f t="shared" si="4"/>
        <v>0</v>
      </c>
      <c r="AL13" s="55">
        <f t="shared" si="5"/>
        <v>0</v>
      </c>
      <c r="AM13" s="47">
        <f t="shared" si="6"/>
        <v>0</v>
      </c>
      <c r="AN13" s="47">
        <f t="shared" si="7"/>
        <v>0</v>
      </c>
      <c r="AO13" s="55">
        <f t="shared" si="8"/>
        <v>0</v>
      </c>
      <c r="AP13" s="47">
        <f t="shared" si="9"/>
        <v>0</v>
      </c>
      <c r="AQ13" s="56">
        <f t="shared" si="10"/>
        <v>0</v>
      </c>
      <c r="AR13" s="55">
        <f t="shared" si="11"/>
        <v>0</v>
      </c>
      <c r="AS13" s="47">
        <f t="shared" si="12"/>
        <v>0</v>
      </c>
      <c r="AT13" s="56">
        <f t="shared" si="13"/>
        <v>0</v>
      </c>
      <c r="AU13" s="36">
        <v>0</v>
      </c>
      <c r="AV13" s="63">
        <v>0</v>
      </c>
      <c r="AW13" s="59">
        <f t="shared" si="15"/>
        <v>0</v>
      </c>
      <c r="AX13" s="60">
        <f t="shared" si="16"/>
        <v>0</v>
      </c>
      <c r="AY13" s="23"/>
      <c r="BD13" s="25"/>
    </row>
    <row r="14" spans="1:56" s="24" customFormat="1" x14ac:dyDescent="0.25">
      <c r="A14" s="45">
        <f t="shared" si="17"/>
        <v>12</v>
      </c>
      <c r="B14" s="37"/>
      <c r="C14" s="38"/>
      <c r="D14" s="38"/>
      <c r="E14" s="37"/>
      <c r="F14" s="38"/>
      <c r="G14" s="39"/>
      <c r="H14" s="40"/>
      <c r="I14" s="41"/>
      <c r="J14" s="40"/>
      <c r="K14" s="41"/>
      <c r="L14" s="40"/>
      <c r="M14" s="41"/>
      <c r="N14" s="40"/>
      <c r="O14" s="41"/>
      <c r="P14" s="40"/>
      <c r="Q14" s="41"/>
      <c r="R14" s="40"/>
      <c r="S14" s="41"/>
      <c r="T14" s="40"/>
      <c r="U14" s="41"/>
      <c r="V14" s="40"/>
      <c r="W14" s="41"/>
      <c r="X14" s="40"/>
      <c r="Y14" s="41"/>
      <c r="Z14" s="40"/>
      <c r="AA14" s="41"/>
      <c r="AB14" s="40"/>
      <c r="AC14" s="41"/>
      <c r="AD14" s="40"/>
      <c r="AE14" s="41"/>
      <c r="AF14" s="46">
        <f t="shared" si="0"/>
        <v>0</v>
      </c>
      <c r="AG14" s="47">
        <f t="shared" si="1"/>
        <v>0</v>
      </c>
      <c r="AH14" s="48">
        <f t="shared" si="2"/>
        <v>0</v>
      </c>
      <c r="AI14" s="55">
        <f t="shared" si="3"/>
        <v>0</v>
      </c>
      <c r="AJ14" s="47">
        <f t="shared" si="14"/>
        <v>0</v>
      </c>
      <c r="AK14" s="47">
        <f t="shared" si="4"/>
        <v>0</v>
      </c>
      <c r="AL14" s="55">
        <f t="shared" si="5"/>
        <v>0</v>
      </c>
      <c r="AM14" s="47">
        <f t="shared" si="6"/>
        <v>0</v>
      </c>
      <c r="AN14" s="47">
        <f t="shared" si="7"/>
        <v>0</v>
      </c>
      <c r="AO14" s="55">
        <f t="shared" si="8"/>
        <v>0</v>
      </c>
      <c r="AP14" s="47">
        <f t="shared" si="9"/>
        <v>0</v>
      </c>
      <c r="AQ14" s="56">
        <f t="shared" si="10"/>
        <v>0</v>
      </c>
      <c r="AR14" s="55">
        <f t="shared" si="11"/>
        <v>0</v>
      </c>
      <c r="AS14" s="47">
        <f t="shared" si="12"/>
        <v>0</v>
      </c>
      <c r="AT14" s="56">
        <f t="shared" si="13"/>
        <v>0</v>
      </c>
      <c r="AU14" s="36">
        <v>0</v>
      </c>
      <c r="AV14" s="63">
        <v>0</v>
      </c>
      <c r="AW14" s="59">
        <f t="shared" si="15"/>
        <v>0</v>
      </c>
      <c r="AX14" s="60">
        <f t="shared" si="16"/>
        <v>0</v>
      </c>
      <c r="AY14" s="23"/>
      <c r="BD14" s="25"/>
    </row>
    <row r="15" spans="1:56" s="24" customFormat="1" x14ac:dyDescent="0.25">
      <c r="A15" s="45">
        <f t="shared" si="17"/>
        <v>13</v>
      </c>
      <c r="B15" s="37"/>
      <c r="C15" s="42"/>
      <c r="D15" s="38"/>
      <c r="E15" s="37"/>
      <c r="F15" s="38"/>
      <c r="G15" s="39"/>
      <c r="H15" s="40"/>
      <c r="I15" s="41"/>
      <c r="J15" s="40"/>
      <c r="K15" s="41"/>
      <c r="L15" s="40"/>
      <c r="M15" s="41"/>
      <c r="N15" s="40"/>
      <c r="O15" s="41"/>
      <c r="P15" s="40"/>
      <c r="Q15" s="41"/>
      <c r="R15" s="40"/>
      <c r="S15" s="41"/>
      <c r="T15" s="40"/>
      <c r="U15" s="41"/>
      <c r="V15" s="40"/>
      <c r="W15" s="41"/>
      <c r="X15" s="40"/>
      <c r="Y15" s="41"/>
      <c r="Z15" s="40"/>
      <c r="AA15" s="41"/>
      <c r="AB15" s="40"/>
      <c r="AC15" s="41"/>
      <c r="AD15" s="40"/>
      <c r="AE15" s="41"/>
      <c r="AF15" s="46">
        <f t="shared" ref="AF15:AF25" si="18">SUM(H15+J15+L15+N15+P15+R15+T15+V15+X15+Z15+AB15+AD15)</f>
        <v>0</v>
      </c>
      <c r="AG15" s="47">
        <f t="shared" ref="AG15:AG25" si="19">SUM(I15+K15+M15+O15+Q15+S15+U15+W15+Y15+AA15+AC15+AE15)</f>
        <v>0</v>
      </c>
      <c r="AH15" s="48">
        <f t="shared" ref="AH15:AH25" si="20">IF(AF15=0,0,AG15/AF15)</f>
        <v>0</v>
      </c>
      <c r="AI15" s="55">
        <f t="shared" ref="AI15:AI25" si="21">SUM(H15+J15+L15)</f>
        <v>0</v>
      </c>
      <c r="AJ15" s="47">
        <f t="shared" si="14"/>
        <v>0</v>
      </c>
      <c r="AK15" s="47">
        <f t="shared" ref="AK15:AK25" si="22">AI15-(E15/12*3)</f>
        <v>0</v>
      </c>
      <c r="AL15" s="55">
        <f t="shared" ref="AL15:AL25" si="23">SUM(N15+P15+R15)</f>
        <v>0</v>
      </c>
      <c r="AM15" s="47">
        <f t="shared" ref="AM15:AM25" si="24">SUM(O15+Q15+S15)</f>
        <v>0</v>
      </c>
      <c r="AN15" s="47">
        <f t="shared" ref="AN15:AN25" si="25">(AI15+AL15)-(E15/12*6)</f>
        <v>0</v>
      </c>
      <c r="AO15" s="55">
        <f t="shared" ref="AO15:AO25" si="26">R15+T15+V15</f>
        <v>0</v>
      </c>
      <c r="AP15" s="47">
        <f t="shared" ref="AP15:AP25" si="27">SUM(U15+W15+Y15)</f>
        <v>0</v>
      </c>
      <c r="AQ15" s="56">
        <f t="shared" ref="AQ15:AQ25" si="28">(AI15+AL15+AO15)-(E15/12*9)</f>
        <v>0</v>
      </c>
      <c r="AR15" s="55">
        <f t="shared" ref="AR15:AR25" si="29">SUM(Z15+AB15+AD15)</f>
        <v>0</v>
      </c>
      <c r="AS15" s="47">
        <f t="shared" ref="AS15:AS25" si="30">SUM(AA15+AC15+AE15)</f>
        <v>0</v>
      </c>
      <c r="AT15" s="56">
        <f t="shared" ref="AT15:AT25" si="31">(AI15+AL15+AO15+AR15)-E15</f>
        <v>0</v>
      </c>
      <c r="AU15" s="64">
        <v>0</v>
      </c>
      <c r="AV15" s="63">
        <v>0</v>
      </c>
      <c r="AW15" s="59">
        <f t="shared" si="15"/>
        <v>0</v>
      </c>
      <c r="AX15" s="60">
        <f t="shared" si="16"/>
        <v>0</v>
      </c>
      <c r="AY15" s="32"/>
      <c r="BD15" s="25"/>
    </row>
    <row r="16" spans="1:56" s="24" customFormat="1" x14ac:dyDescent="0.25">
      <c r="A16" s="45">
        <f t="shared" si="17"/>
        <v>14</v>
      </c>
      <c r="B16" s="37"/>
      <c r="C16" s="42"/>
      <c r="D16" s="38"/>
      <c r="E16" s="37"/>
      <c r="F16" s="38"/>
      <c r="G16" s="39"/>
      <c r="H16" s="40"/>
      <c r="I16" s="41"/>
      <c r="J16" s="40"/>
      <c r="K16" s="41"/>
      <c r="L16" s="40"/>
      <c r="M16" s="41"/>
      <c r="N16" s="40"/>
      <c r="O16" s="41"/>
      <c r="P16" s="40"/>
      <c r="Q16" s="41"/>
      <c r="R16" s="40"/>
      <c r="S16" s="41"/>
      <c r="T16" s="40"/>
      <c r="U16" s="41"/>
      <c r="V16" s="40"/>
      <c r="W16" s="41"/>
      <c r="X16" s="40"/>
      <c r="Y16" s="41"/>
      <c r="Z16" s="40"/>
      <c r="AA16" s="41"/>
      <c r="AB16" s="40"/>
      <c r="AC16" s="41"/>
      <c r="AD16" s="40"/>
      <c r="AE16" s="41"/>
      <c r="AF16" s="46">
        <f t="shared" si="18"/>
        <v>0</v>
      </c>
      <c r="AG16" s="47">
        <f t="shared" si="19"/>
        <v>0</v>
      </c>
      <c r="AH16" s="48">
        <f t="shared" si="20"/>
        <v>0</v>
      </c>
      <c r="AI16" s="55">
        <f t="shared" si="21"/>
        <v>0</v>
      </c>
      <c r="AJ16" s="47">
        <f t="shared" si="14"/>
        <v>0</v>
      </c>
      <c r="AK16" s="47">
        <f t="shared" si="22"/>
        <v>0</v>
      </c>
      <c r="AL16" s="55">
        <f t="shared" si="23"/>
        <v>0</v>
      </c>
      <c r="AM16" s="47">
        <f t="shared" si="24"/>
        <v>0</v>
      </c>
      <c r="AN16" s="47">
        <f t="shared" si="25"/>
        <v>0</v>
      </c>
      <c r="AO16" s="55">
        <f t="shared" si="26"/>
        <v>0</v>
      </c>
      <c r="AP16" s="47">
        <f t="shared" si="27"/>
        <v>0</v>
      </c>
      <c r="AQ16" s="56">
        <f t="shared" si="28"/>
        <v>0</v>
      </c>
      <c r="AR16" s="55">
        <f t="shared" si="29"/>
        <v>0</v>
      </c>
      <c r="AS16" s="47">
        <f t="shared" si="30"/>
        <v>0</v>
      </c>
      <c r="AT16" s="56">
        <f t="shared" si="31"/>
        <v>0</v>
      </c>
      <c r="AU16" s="64">
        <v>0</v>
      </c>
      <c r="AV16" s="63">
        <v>0</v>
      </c>
      <c r="AW16" s="59">
        <f t="shared" si="15"/>
        <v>0</v>
      </c>
      <c r="AX16" s="60">
        <f t="shared" si="16"/>
        <v>0</v>
      </c>
      <c r="AY16" s="32"/>
      <c r="BD16" s="25"/>
    </row>
    <row r="17" spans="1:56" s="24" customFormat="1" x14ac:dyDescent="0.25">
      <c r="A17" s="45">
        <f t="shared" si="17"/>
        <v>15</v>
      </c>
      <c r="B17" s="37"/>
      <c r="C17" s="42"/>
      <c r="D17" s="38"/>
      <c r="E17" s="37"/>
      <c r="F17" s="38"/>
      <c r="G17" s="39"/>
      <c r="H17" s="40"/>
      <c r="I17" s="41"/>
      <c r="J17" s="40"/>
      <c r="K17" s="41"/>
      <c r="L17" s="40"/>
      <c r="M17" s="41"/>
      <c r="N17" s="40"/>
      <c r="O17" s="41"/>
      <c r="P17" s="40"/>
      <c r="Q17" s="41"/>
      <c r="R17" s="40"/>
      <c r="S17" s="41"/>
      <c r="T17" s="40"/>
      <c r="U17" s="41"/>
      <c r="V17" s="40"/>
      <c r="W17" s="41"/>
      <c r="X17" s="40"/>
      <c r="Y17" s="41"/>
      <c r="Z17" s="40"/>
      <c r="AA17" s="41"/>
      <c r="AB17" s="40"/>
      <c r="AC17" s="41"/>
      <c r="AD17" s="40"/>
      <c r="AE17" s="41"/>
      <c r="AF17" s="46">
        <f t="shared" si="18"/>
        <v>0</v>
      </c>
      <c r="AG17" s="47">
        <f t="shared" si="19"/>
        <v>0</v>
      </c>
      <c r="AH17" s="48">
        <f t="shared" si="20"/>
        <v>0</v>
      </c>
      <c r="AI17" s="55">
        <f t="shared" si="21"/>
        <v>0</v>
      </c>
      <c r="AJ17" s="47">
        <f t="shared" si="14"/>
        <v>0</v>
      </c>
      <c r="AK17" s="47">
        <f t="shared" si="22"/>
        <v>0</v>
      </c>
      <c r="AL17" s="55">
        <f t="shared" si="23"/>
        <v>0</v>
      </c>
      <c r="AM17" s="47">
        <f t="shared" si="24"/>
        <v>0</v>
      </c>
      <c r="AN17" s="47">
        <f t="shared" si="25"/>
        <v>0</v>
      </c>
      <c r="AO17" s="55">
        <f t="shared" si="26"/>
        <v>0</v>
      </c>
      <c r="AP17" s="47">
        <f t="shared" si="27"/>
        <v>0</v>
      </c>
      <c r="AQ17" s="56">
        <f t="shared" si="28"/>
        <v>0</v>
      </c>
      <c r="AR17" s="55">
        <f t="shared" si="29"/>
        <v>0</v>
      </c>
      <c r="AS17" s="47">
        <f t="shared" si="30"/>
        <v>0</v>
      </c>
      <c r="AT17" s="56">
        <f t="shared" si="31"/>
        <v>0</v>
      </c>
      <c r="AU17" s="64">
        <v>0</v>
      </c>
      <c r="AV17" s="63">
        <v>0</v>
      </c>
      <c r="AW17" s="59">
        <f t="shared" si="15"/>
        <v>0</v>
      </c>
      <c r="AX17" s="60">
        <f t="shared" si="16"/>
        <v>0</v>
      </c>
      <c r="AY17" s="32"/>
      <c r="BD17" s="25"/>
    </row>
    <row r="18" spans="1:56" s="24" customFormat="1" x14ac:dyDescent="0.25">
      <c r="A18" s="45">
        <f t="shared" si="17"/>
        <v>16</v>
      </c>
      <c r="B18" s="37"/>
      <c r="C18" s="42"/>
      <c r="D18" s="38"/>
      <c r="E18" s="37"/>
      <c r="F18" s="38"/>
      <c r="G18" s="39"/>
      <c r="H18" s="40"/>
      <c r="I18" s="41"/>
      <c r="J18" s="40"/>
      <c r="K18" s="41"/>
      <c r="L18" s="40"/>
      <c r="M18" s="41"/>
      <c r="N18" s="40"/>
      <c r="O18" s="41"/>
      <c r="P18" s="40"/>
      <c r="Q18" s="41"/>
      <c r="R18" s="40"/>
      <c r="S18" s="41"/>
      <c r="T18" s="40"/>
      <c r="U18" s="41"/>
      <c r="V18" s="40"/>
      <c r="W18" s="41"/>
      <c r="X18" s="40"/>
      <c r="Y18" s="41"/>
      <c r="Z18" s="40"/>
      <c r="AA18" s="41"/>
      <c r="AB18" s="40"/>
      <c r="AC18" s="41"/>
      <c r="AD18" s="40"/>
      <c r="AE18" s="41"/>
      <c r="AF18" s="46">
        <f t="shared" si="18"/>
        <v>0</v>
      </c>
      <c r="AG18" s="47">
        <f t="shared" si="19"/>
        <v>0</v>
      </c>
      <c r="AH18" s="48">
        <f t="shared" si="20"/>
        <v>0</v>
      </c>
      <c r="AI18" s="55">
        <f t="shared" si="21"/>
        <v>0</v>
      </c>
      <c r="AJ18" s="47">
        <f t="shared" si="14"/>
        <v>0</v>
      </c>
      <c r="AK18" s="47">
        <f t="shared" si="22"/>
        <v>0</v>
      </c>
      <c r="AL18" s="55">
        <f t="shared" si="23"/>
        <v>0</v>
      </c>
      <c r="AM18" s="47">
        <f t="shared" si="24"/>
        <v>0</v>
      </c>
      <c r="AN18" s="47">
        <f t="shared" si="25"/>
        <v>0</v>
      </c>
      <c r="AO18" s="55">
        <f t="shared" si="26"/>
        <v>0</v>
      </c>
      <c r="AP18" s="47">
        <f t="shared" si="27"/>
        <v>0</v>
      </c>
      <c r="AQ18" s="56">
        <f t="shared" si="28"/>
        <v>0</v>
      </c>
      <c r="AR18" s="55">
        <f t="shared" si="29"/>
        <v>0</v>
      </c>
      <c r="AS18" s="47">
        <f t="shared" si="30"/>
        <v>0</v>
      </c>
      <c r="AT18" s="56">
        <f t="shared" si="31"/>
        <v>0</v>
      </c>
      <c r="AU18" s="64">
        <v>0</v>
      </c>
      <c r="AV18" s="63">
        <v>0</v>
      </c>
      <c r="AW18" s="59">
        <f t="shared" si="15"/>
        <v>0</v>
      </c>
      <c r="AX18" s="60">
        <f t="shared" si="16"/>
        <v>0</v>
      </c>
      <c r="AY18" s="32"/>
      <c r="BD18" s="25"/>
    </row>
    <row r="19" spans="1:56" s="24" customFormat="1" x14ac:dyDescent="0.25">
      <c r="A19" s="45">
        <f t="shared" si="17"/>
        <v>17</v>
      </c>
      <c r="B19" s="37"/>
      <c r="C19" s="42"/>
      <c r="D19" s="38"/>
      <c r="E19" s="37"/>
      <c r="F19" s="38"/>
      <c r="G19" s="39"/>
      <c r="H19" s="40"/>
      <c r="I19" s="41"/>
      <c r="J19" s="40"/>
      <c r="K19" s="41"/>
      <c r="L19" s="40"/>
      <c r="M19" s="41"/>
      <c r="N19" s="40"/>
      <c r="O19" s="41"/>
      <c r="P19" s="40"/>
      <c r="Q19" s="41"/>
      <c r="R19" s="40"/>
      <c r="S19" s="41"/>
      <c r="T19" s="40"/>
      <c r="U19" s="41"/>
      <c r="V19" s="40"/>
      <c r="W19" s="41"/>
      <c r="X19" s="40"/>
      <c r="Y19" s="41"/>
      <c r="Z19" s="40"/>
      <c r="AA19" s="41"/>
      <c r="AB19" s="40"/>
      <c r="AC19" s="41"/>
      <c r="AD19" s="40"/>
      <c r="AE19" s="41"/>
      <c r="AF19" s="46">
        <f t="shared" si="18"/>
        <v>0</v>
      </c>
      <c r="AG19" s="47">
        <f t="shared" si="19"/>
        <v>0</v>
      </c>
      <c r="AH19" s="48">
        <f t="shared" si="20"/>
        <v>0</v>
      </c>
      <c r="AI19" s="55">
        <f t="shared" si="21"/>
        <v>0</v>
      </c>
      <c r="AJ19" s="47">
        <f t="shared" si="14"/>
        <v>0</v>
      </c>
      <c r="AK19" s="47">
        <f t="shared" si="22"/>
        <v>0</v>
      </c>
      <c r="AL19" s="55">
        <f t="shared" si="23"/>
        <v>0</v>
      </c>
      <c r="AM19" s="47">
        <f t="shared" si="24"/>
        <v>0</v>
      </c>
      <c r="AN19" s="47">
        <f t="shared" si="25"/>
        <v>0</v>
      </c>
      <c r="AO19" s="55">
        <f t="shared" si="26"/>
        <v>0</v>
      </c>
      <c r="AP19" s="47">
        <f t="shared" si="27"/>
        <v>0</v>
      </c>
      <c r="AQ19" s="56">
        <f t="shared" si="28"/>
        <v>0</v>
      </c>
      <c r="AR19" s="55">
        <f t="shared" si="29"/>
        <v>0</v>
      </c>
      <c r="AS19" s="47">
        <f t="shared" si="30"/>
        <v>0</v>
      </c>
      <c r="AT19" s="56">
        <f t="shared" si="31"/>
        <v>0</v>
      </c>
      <c r="AU19" s="64">
        <v>0</v>
      </c>
      <c r="AV19" s="63">
        <v>0</v>
      </c>
      <c r="AW19" s="59">
        <f t="shared" si="15"/>
        <v>0</v>
      </c>
      <c r="AX19" s="60">
        <f t="shared" si="16"/>
        <v>0</v>
      </c>
      <c r="AY19" s="32"/>
      <c r="BD19" s="25"/>
    </row>
    <row r="20" spans="1:56" s="24" customFormat="1" x14ac:dyDescent="0.25">
      <c r="A20" s="45">
        <f t="shared" si="17"/>
        <v>18</v>
      </c>
      <c r="B20" s="37"/>
      <c r="C20" s="42"/>
      <c r="D20" s="38"/>
      <c r="E20" s="37"/>
      <c r="F20" s="38"/>
      <c r="G20" s="39"/>
      <c r="H20" s="40"/>
      <c r="I20" s="41"/>
      <c r="J20" s="40"/>
      <c r="K20" s="41"/>
      <c r="L20" s="40"/>
      <c r="M20" s="41"/>
      <c r="N20" s="40"/>
      <c r="O20" s="41"/>
      <c r="P20" s="40"/>
      <c r="Q20" s="41"/>
      <c r="R20" s="40"/>
      <c r="S20" s="41"/>
      <c r="T20" s="40"/>
      <c r="U20" s="41"/>
      <c r="V20" s="40"/>
      <c r="W20" s="41"/>
      <c r="X20" s="40"/>
      <c r="Y20" s="41"/>
      <c r="Z20" s="40"/>
      <c r="AA20" s="41"/>
      <c r="AB20" s="40"/>
      <c r="AC20" s="41"/>
      <c r="AD20" s="40"/>
      <c r="AE20" s="41"/>
      <c r="AF20" s="46">
        <f t="shared" si="18"/>
        <v>0</v>
      </c>
      <c r="AG20" s="47">
        <f t="shared" si="19"/>
        <v>0</v>
      </c>
      <c r="AH20" s="48">
        <f t="shared" si="20"/>
        <v>0</v>
      </c>
      <c r="AI20" s="55">
        <f t="shared" si="21"/>
        <v>0</v>
      </c>
      <c r="AJ20" s="47">
        <f t="shared" si="14"/>
        <v>0</v>
      </c>
      <c r="AK20" s="47">
        <f t="shared" si="22"/>
        <v>0</v>
      </c>
      <c r="AL20" s="55">
        <f t="shared" si="23"/>
        <v>0</v>
      </c>
      <c r="AM20" s="47">
        <f t="shared" si="24"/>
        <v>0</v>
      </c>
      <c r="AN20" s="47">
        <f t="shared" si="25"/>
        <v>0</v>
      </c>
      <c r="AO20" s="55">
        <f t="shared" si="26"/>
        <v>0</v>
      </c>
      <c r="AP20" s="47">
        <f t="shared" si="27"/>
        <v>0</v>
      </c>
      <c r="AQ20" s="56">
        <f t="shared" si="28"/>
        <v>0</v>
      </c>
      <c r="AR20" s="55">
        <f t="shared" si="29"/>
        <v>0</v>
      </c>
      <c r="AS20" s="47">
        <f t="shared" si="30"/>
        <v>0</v>
      </c>
      <c r="AT20" s="56">
        <f t="shared" si="31"/>
        <v>0</v>
      </c>
      <c r="AU20" s="64">
        <v>0</v>
      </c>
      <c r="AV20" s="63">
        <v>0</v>
      </c>
      <c r="AW20" s="59">
        <f t="shared" si="15"/>
        <v>0</v>
      </c>
      <c r="AX20" s="60">
        <f t="shared" si="16"/>
        <v>0</v>
      </c>
      <c r="AY20" s="32"/>
      <c r="BD20" s="25"/>
    </row>
    <row r="21" spans="1:56" s="24" customFormat="1" x14ac:dyDescent="0.25">
      <c r="A21" s="45">
        <f t="shared" si="17"/>
        <v>19</v>
      </c>
      <c r="B21" s="37"/>
      <c r="C21" s="42"/>
      <c r="D21" s="38"/>
      <c r="E21" s="37"/>
      <c r="F21" s="38"/>
      <c r="G21" s="39"/>
      <c r="H21" s="40"/>
      <c r="I21" s="41"/>
      <c r="J21" s="40"/>
      <c r="K21" s="41"/>
      <c r="L21" s="40"/>
      <c r="M21" s="41"/>
      <c r="N21" s="40"/>
      <c r="O21" s="41"/>
      <c r="P21" s="40"/>
      <c r="Q21" s="41"/>
      <c r="R21" s="40"/>
      <c r="S21" s="41"/>
      <c r="T21" s="40"/>
      <c r="U21" s="41"/>
      <c r="V21" s="40"/>
      <c r="W21" s="41"/>
      <c r="X21" s="40"/>
      <c r="Y21" s="41"/>
      <c r="Z21" s="40"/>
      <c r="AA21" s="41"/>
      <c r="AB21" s="40"/>
      <c r="AC21" s="41"/>
      <c r="AD21" s="40"/>
      <c r="AE21" s="41"/>
      <c r="AF21" s="46">
        <f t="shared" si="18"/>
        <v>0</v>
      </c>
      <c r="AG21" s="47">
        <f t="shared" si="19"/>
        <v>0</v>
      </c>
      <c r="AH21" s="48">
        <f t="shared" si="20"/>
        <v>0</v>
      </c>
      <c r="AI21" s="55">
        <f t="shared" si="21"/>
        <v>0</v>
      </c>
      <c r="AJ21" s="47">
        <f t="shared" si="14"/>
        <v>0</v>
      </c>
      <c r="AK21" s="47">
        <f t="shared" si="22"/>
        <v>0</v>
      </c>
      <c r="AL21" s="55">
        <f t="shared" si="23"/>
        <v>0</v>
      </c>
      <c r="AM21" s="47">
        <f t="shared" si="24"/>
        <v>0</v>
      </c>
      <c r="AN21" s="47">
        <f t="shared" si="25"/>
        <v>0</v>
      </c>
      <c r="AO21" s="55">
        <f t="shared" si="26"/>
        <v>0</v>
      </c>
      <c r="AP21" s="47">
        <f t="shared" si="27"/>
        <v>0</v>
      </c>
      <c r="AQ21" s="56">
        <f t="shared" si="28"/>
        <v>0</v>
      </c>
      <c r="AR21" s="55">
        <f t="shared" si="29"/>
        <v>0</v>
      </c>
      <c r="AS21" s="47">
        <f t="shared" si="30"/>
        <v>0</v>
      </c>
      <c r="AT21" s="56">
        <f t="shared" si="31"/>
        <v>0</v>
      </c>
      <c r="AU21" s="64">
        <v>0</v>
      </c>
      <c r="AV21" s="63">
        <v>0</v>
      </c>
      <c r="AW21" s="59">
        <f t="shared" si="15"/>
        <v>0</v>
      </c>
      <c r="AX21" s="60">
        <f t="shared" si="16"/>
        <v>0</v>
      </c>
      <c r="AY21" s="32"/>
      <c r="BD21" s="25"/>
    </row>
    <row r="22" spans="1:56" s="24" customFormat="1" x14ac:dyDescent="0.25">
      <c r="A22" s="45">
        <f t="shared" si="17"/>
        <v>20</v>
      </c>
      <c r="B22" s="37"/>
      <c r="C22" s="42"/>
      <c r="D22" s="38"/>
      <c r="E22" s="37"/>
      <c r="F22" s="38"/>
      <c r="G22" s="39"/>
      <c r="H22" s="40"/>
      <c r="I22" s="41"/>
      <c r="J22" s="40"/>
      <c r="K22" s="41"/>
      <c r="L22" s="40"/>
      <c r="M22" s="41"/>
      <c r="N22" s="40"/>
      <c r="O22" s="41"/>
      <c r="P22" s="40"/>
      <c r="Q22" s="41"/>
      <c r="R22" s="40"/>
      <c r="S22" s="41"/>
      <c r="T22" s="40"/>
      <c r="U22" s="41"/>
      <c r="V22" s="40"/>
      <c r="W22" s="41"/>
      <c r="X22" s="40"/>
      <c r="Y22" s="41"/>
      <c r="Z22" s="40"/>
      <c r="AA22" s="41"/>
      <c r="AB22" s="40"/>
      <c r="AC22" s="41"/>
      <c r="AD22" s="40"/>
      <c r="AE22" s="41"/>
      <c r="AF22" s="46">
        <f t="shared" si="18"/>
        <v>0</v>
      </c>
      <c r="AG22" s="47">
        <f t="shared" si="19"/>
        <v>0</v>
      </c>
      <c r="AH22" s="48">
        <f t="shared" si="20"/>
        <v>0</v>
      </c>
      <c r="AI22" s="55">
        <f t="shared" si="21"/>
        <v>0</v>
      </c>
      <c r="AJ22" s="47">
        <f t="shared" si="14"/>
        <v>0</v>
      </c>
      <c r="AK22" s="47">
        <f t="shared" si="22"/>
        <v>0</v>
      </c>
      <c r="AL22" s="55">
        <f t="shared" si="23"/>
        <v>0</v>
      </c>
      <c r="AM22" s="47">
        <f t="shared" si="24"/>
        <v>0</v>
      </c>
      <c r="AN22" s="47">
        <f t="shared" si="25"/>
        <v>0</v>
      </c>
      <c r="AO22" s="55">
        <f t="shared" si="26"/>
        <v>0</v>
      </c>
      <c r="AP22" s="47">
        <f t="shared" si="27"/>
        <v>0</v>
      </c>
      <c r="AQ22" s="56">
        <f t="shared" si="28"/>
        <v>0</v>
      </c>
      <c r="AR22" s="55">
        <f t="shared" si="29"/>
        <v>0</v>
      </c>
      <c r="AS22" s="47">
        <f t="shared" si="30"/>
        <v>0</v>
      </c>
      <c r="AT22" s="56">
        <f t="shared" si="31"/>
        <v>0</v>
      </c>
      <c r="AU22" s="64">
        <v>0</v>
      </c>
      <c r="AV22" s="63">
        <v>0</v>
      </c>
      <c r="AW22" s="59">
        <f t="shared" si="15"/>
        <v>0</v>
      </c>
      <c r="AX22" s="60">
        <f t="shared" si="16"/>
        <v>0</v>
      </c>
      <c r="AY22" s="32"/>
      <c r="BD22" s="25"/>
    </row>
    <row r="23" spans="1:56" s="24" customFormat="1" x14ac:dyDescent="0.25">
      <c r="A23" s="45">
        <f t="shared" si="17"/>
        <v>21</v>
      </c>
      <c r="B23" s="37"/>
      <c r="C23" s="42"/>
      <c r="D23" s="38"/>
      <c r="E23" s="37"/>
      <c r="F23" s="38"/>
      <c r="G23" s="39"/>
      <c r="H23" s="40"/>
      <c r="I23" s="41"/>
      <c r="J23" s="40"/>
      <c r="K23" s="41"/>
      <c r="L23" s="40"/>
      <c r="M23" s="41"/>
      <c r="N23" s="40"/>
      <c r="O23" s="41"/>
      <c r="P23" s="40"/>
      <c r="Q23" s="41"/>
      <c r="R23" s="40"/>
      <c r="S23" s="41"/>
      <c r="T23" s="40"/>
      <c r="U23" s="41"/>
      <c r="V23" s="40"/>
      <c r="W23" s="41"/>
      <c r="X23" s="40"/>
      <c r="Y23" s="41"/>
      <c r="Z23" s="40"/>
      <c r="AA23" s="41"/>
      <c r="AB23" s="40"/>
      <c r="AC23" s="41"/>
      <c r="AD23" s="40"/>
      <c r="AE23" s="41"/>
      <c r="AF23" s="46">
        <f t="shared" si="18"/>
        <v>0</v>
      </c>
      <c r="AG23" s="47">
        <f t="shared" si="19"/>
        <v>0</v>
      </c>
      <c r="AH23" s="48">
        <f t="shared" si="20"/>
        <v>0</v>
      </c>
      <c r="AI23" s="55">
        <f t="shared" si="21"/>
        <v>0</v>
      </c>
      <c r="AJ23" s="47">
        <f t="shared" si="14"/>
        <v>0</v>
      </c>
      <c r="AK23" s="47">
        <f t="shared" si="22"/>
        <v>0</v>
      </c>
      <c r="AL23" s="55">
        <f t="shared" si="23"/>
        <v>0</v>
      </c>
      <c r="AM23" s="47">
        <f t="shared" si="24"/>
        <v>0</v>
      </c>
      <c r="AN23" s="47">
        <f t="shared" si="25"/>
        <v>0</v>
      </c>
      <c r="AO23" s="55">
        <f t="shared" si="26"/>
        <v>0</v>
      </c>
      <c r="AP23" s="47">
        <f t="shared" si="27"/>
        <v>0</v>
      </c>
      <c r="AQ23" s="56">
        <f t="shared" si="28"/>
        <v>0</v>
      </c>
      <c r="AR23" s="55">
        <f t="shared" si="29"/>
        <v>0</v>
      </c>
      <c r="AS23" s="47">
        <f t="shared" si="30"/>
        <v>0</v>
      </c>
      <c r="AT23" s="56">
        <f t="shared" si="31"/>
        <v>0</v>
      </c>
      <c r="AU23" s="64">
        <v>0</v>
      </c>
      <c r="AV23" s="63">
        <v>0</v>
      </c>
      <c r="AW23" s="59">
        <f t="shared" si="15"/>
        <v>0</v>
      </c>
      <c r="AX23" s="60">
        <f t="shared" si="16"/>
        <v>0</v>
      </c>
      <c r="AY23" s="32"/>
      <c r="BD23" s="25"/>
    </row>
    <row r="24" spans="1:56" s="24" customFormat="1" x14ac:dyDescent="0.25">
      <c r="A24" s="45">
        <f t="shared" si="17"/>
        <v>22</v>
      </c>
      <c r="B24" s="37"/>
      <c r="C24" s="42"/>
      <c r="D24" s="38"/>
      <c r="E24" s="37"/>
      <c r="F24" s="38"/>
      <c r="G24" s="39"/>
      <c r="H24" s="40"/>
      <c r="I24" s="41"/>
      <c r="J24" s="40"/>
      <c r="K24" s="41"/>
      <c r="L24" s="40"/>
      <c r="M24" s="41"/>
      <c r="N24" s="40"/>
      <c r="O24" s="41"/>
      <c r="P24" s="40"/>
      <c r="Q24" s="41"/>
      <c r="R24" s="40"/>
      <c r="S24" s="41"/>
      <c r="T24" s="40"/>
      <c r="U24" s="41"/>
      <c r="V24" s="40"/>
      <c r="W24" s="41"/>
      <c r="X24" s="40"/>
      <c r="Y24" s="41"/>
      <c r="Z24" s="40"/>
      <c r="AA24" s="41"/>
      <c r="AB24" s="40"/>
      <c r="AC24" s="41"/>
      <c r="AD24" s="40"/>
      <c r="AE24" s="41"/>
      <c r="AF24" s="46">
        <f t="shared" si="18"/>
        <v>0</v>
      </c>
      <c r="AG24" s="47">
        <f t="shared" si="19"/>
        <v>0</v>
      </c>
      <c r="AH24" s="48">
        <f t="shared" si="20"/>
        <v>0</v>
      </c>
      <c r="AI24" s="55">
        <f t="shared" si="21"/>
        <v>0</v>
      </c>
      <c r="AJ24" s="47">
        <f t="shared" si="14"/>
        <v>0</v>
      </c>
      <c r="AK24" s="47">
        <f t="shared" si="22"/>
        <v>0</v>
      </c>
      <c r="AL24" s="55">
        <f t="shared" si="23"/>
        <v>0</v>
      </c>
      <c r="AM24" s="47">
        <f t="shared" si="24"/>
        <v>0</v>
      </c>
      <c r="AN24" s="47">
        <f t="shared" si="25"/>
        <v>0</v>
      </c>
      <c r="AO24" s="55">
        <f t="shared" si="26"/>
        <v>0</v>
      </c>
      <c r="AP24" s="47">
        <f t="shared" si="27"/>
        <v>0</v>
      </c>
      <c r="AQ24" s="56">
        <f t="shared" si="28"/>
        <v>0</v>
      </c>
      <c r="AR24" s="55">
        <f t="shared" si="29"/>
        <v>0</v>
      </c>
      <c r="AS24" s="47">
        <f t="shared" si="30"/>
        <v>0</v>
      </c>
      <c r="AT24" s="56">
        <f t="shared" si="31"/>
        <v>0</v>
      </c>
      <c r="AU24" s="64">
        <v>0</v>
      </c>
      <c r="AV24" s="63">
        <v>0</v>
      </c>
      <c r="AW24" s="59">
        <f t="shared" si="15"/>
        <v>0</v>
      </c>
      <c r="AX24" s="60">
        <f t="shared" si="16"/>
        <v>0</v>
      </c>
      <c r="AY24" s="32"/>
      <c r="BD24" s="25"/>
    </row>
    <row r="25" spans="1:56" s="24" customFormat="1" x14ac:dyDescent="0.25">
      <c r="A25" s="45">
        <f t="shared" si="17"/>
        <v>23</v>
      </c>
      <c r="B25" s="37"/>
      <c r="C25" s="42"/>
      <c r="D25" s="38"/>
      <c r="E25" s="37"/>
      <c r="F25" s="38"/>
      <c r="G25" s="39"/>
      <c r="H25" s="40"/>
      <c r="I25" s="41"/>
      <c r="J25" s="40"/>
      <c r="K25" s="41"/>
      <c r="L25" s="40"/>
      <c r="M25" s="41"/>
      <c r="N25" s="40"/>
      <c r="O25" s="41"/>
      <c r="P25" s="40"/>
      <c r="Q25" s="41"/>
      <c r="R25" s="40"/>
      <c r="S25" s="41"/>
      <c r="T25" s="40"/>
      <c r="U25" s="41"/>
      <c r="V25" s="40"/>
      <c r="W25" s="41"/>
      <c r="X25" s="40"/>
      <c r="Y25" s="41"/>
      <c r="Z25" s="40"/>
      <c r="AA25" s="41"/>
      <c r="AB25" s="40"/>
      <c r="AC25" s="41"/>
      <c r="AD25" s="40"/>
      <c r="AE25" s="41"/>
      <c r="AF25" s="46">
        <f t="shared" si="18"/>
        <v>0</v>
      </c>
      <c r="AG25" s="47">
        <f t="shared" si="19"/>
        <v>0</v>
      </c>
      <c r="AH25" s="48">
        <f t="shared" si="20"/>
        <v>0</v>
      </c>
      <c r="AI25" s="55">
        <f t="shared" si="21"/>
        <v>0</v>
      </c>
      <c r="AJ25" s="47">
        <f t="shared" si="14"/>
        <v>0</v>
      </c>
      <c r="AK25" s="47">
        <f t="shared" si="22"/>
        <v>0</v>
      </c>
      <c r="AL25" s="55">
        <f t="shared" si="23"/>
        <v>0</v>
      </c>
      <c r="AM25" s="47">
        <f t="shared" si="24"/>
        <v>0</v>
      </c>
      <c r="AN25" s="47">
        <f t="shared" si="25"/>
        <v>0</v>
      </c>
      <c r="AO25" s="55">
        <f t="shared" si="26"/>
        <v>0</v>
      </c>
      <c r="AP25" s="47">
        <f t="shared" si="27"/>
        <v>0</v>
      </c>
      <c r="AQ25" s="56">
        <f t="shared" si="28"/>
        <v>0</v>
      </c>
      <c r="AR25" s="55">
        <f t="shared" si="29"/>
        <v>0</v>
      </c>
      <c r="AS25" s="47">
        <f t="shared" si="30"/>
        <v>0</v>
      </c>
      <c r="AT25" s="56">
        <f t="shared" si="31"/>
        <v>0</v>
      </c>
      <c r="AU25" s="64">
        <v>0</v>
      </c>
      <c r="AV25" s="63">
        <v>0</v>
      </c>
      <c r="AW25" s="59">
        <f t="shared" si="15"/>
        <v>0</v>
      </c>
      <c r="AX25" s="60">
        <f t="shared" si="16"/>
        <v>0</v>
      </c>
      <c r="AY25" s="32"/>
      <c r="BD25" s="25"/>
    </row>
    <row r="26" spans="1:56" s="24" customFormat="1" x14ac:dyDescent="0.25">
      <c r="A26" s="45">
        <f t="shared" si="17"/>
        <v>24</v>
      </c>
      <c r="B26" s="37"/>
      <c r="C26" s="38"/>
      <c r="D26" s="38"/>
      <c r="E26" s="37"/>
      <c r="F26" s="38"/>
      <c r="G26" s="39"/>
      <c r="H26" s="40"/>
      <c r="I26" s="41"/>
      <c r="J26" s="40"/>
      <c r="K26" s="41"/>
      <c r="L26" s="40"/>
      <c r="M26" s="41"/>
      <c r="N26" s="40"/>
      <c r="O26" s="41"/>
      <c r="P26" s="40"/>
      <c r="Q26" s="41"/>
      <c r="R26" s="40"/>
      <c r="S26" s="41"/>
      <c r="T26" s="40"/>
      <c r="U26" s="41"/>
      <c r="V26" s="40"/>
      <c r="W26" s="41"/>
      <c r="X26" s="40"/>
      <c r="Y26" s="41"/>
      <c r="Z26" s="40"/>
      <c r="AA26" s="41"/>
      <c r="AB26" s="40"/>
      <c r="AC26" s="41"/>
      <c r="AD26" s="40"/>
      <c r="AE26" s="41"/>
      <c r="AF26" s="46">
        <f t="shared" si="0"/>
        <v>0</v>
      </c>
      <c r="AG26" s="47">
        <f t="shared" si="1"/>
        <v>0</v>
      </c>
      <c r="AH26" s="48">
        <f t="shared" si="2"/>
        <v>0</v>
      </c>
      <c r="AI26" s="55">
        <f t="shared" si="3"/>
        <v>0</v>
      </c>
      <c r="AJ26" s="47">
        <f t="shared" si="14"/>
        <v>0</v>
      </c>
      <c r="AK26" s="47">
        <f t="shared" si="4"/>
        <v>0</v>
      </c>
      <c r="AL26" s="55">
        <f t="shared" si="5"/>
        <v>0</v>
      </c>
      <c r="AM26" s="47">
        <f t="shared" si="6"/>
        <v>0</v>
      </c>
      <c r="AN26" s="47">
        <f t="shared" si="7"/>
        <v>0</v>
      </c>
      <c r="AO26" s="55">
        <f t="shared" si="8"/>
        <v>0</v>
      </c>
      <c r="AP26" s="47">
        <f t="shared" si="9"/>
        <v>0</v>
      </c>
      <c r="AQ26" s="56">
        <f t="shared" si="10"/>
        <v>0</v>
      </c>
      <c r="AR26" s="55">
        <f t="shared" si="11"/>
        <v>0</v>
      </c>
      <c r="AS26" s="47">
        <f t="shared" si="12"/>
        <v>0</v>
      </c>
      <c r="AT26" s="56">
        <f t="shared" si="13"/>
        <v>0</v>
      </c>
      <c r="AU26" s="36">
        <v>0</v>
      </c>
      <c r="AV26" s="63">
        <v>0</v>
      </c>
      <c r="AW26" s="59">
        <f t="shared" si="15"/>
        <v>0</v>
      </c>
      <c r="AX26" s="60">
        <f t="shared" si="16"/>
        <v>0</v>
      </c>
      <c r="AY26" s="23"/>
    </row>
    <row r="27" spans="1:56" s="24" customFormat="1" x14ac:dyDescent="0.25">
      <c r="A27" s="45">
        <f t="shared" si="17"/>
        <v>25</v>
      </c>
      <c r="B27" s="37"/>
      <c r="C27" s="38"/>
      <c r="D27" s="38"/>
      <c r="E27" s="37"/>
      <c r="F27" s="38"/>
      <c r="G27" s="37"/>
      <c r="H27" s="40"/>
      <c r="I27" s="41"/>
      <c r="J27" s="40"/>
      <c r="K27" s="41"/>
      <c r="L27" s="40"/>
      <c r="M27" s="41"/>
      <c r="N27" s="40"/>
      <c r="O27" s="41"/>
      <c r="P27" s="40"/>
      <c r="Q27" s="41"/>
      <c r="R27" s="40"/>
      <c r="S27" s="41"/>
      <c r="T27" s="40"/>
      <c r="U27" s="41"/>
      <c r="V27" s="40"/>
      <c r="W27" s="41"/>
      <c r="X27" s="40"/>
      <c r="Y27" s="41"/>
      <c r="Z27" s="40"/>
      <c r="AA27" s="41"/>
      <c r="AB27" s="40"/>
      <c r="AC27" s="41"/>
      <c r="AD27" s="40"/>
      <c r="AE27" s="41"/>
      <c r="AF27" s="46">
        <f t="shared" si="0"/>
        <v>0</v>
      </c>
      <c r="AG27" s="47">
        <f t="shared" si="1"/>
        <v>0</v>
      </c>
      <c r="AH27" s="48">
        <f t="shared" si="2"/>
        <v>0</v>
      </c>
      <c r="AI27" s="55">
        <f t="shared" si="3"/>
        <v>0</v>
      </c>
      <c r="AJ27" s="47">
        <f t="shared" si="14"/>
        <v>0</v>
      </c>
      <c r="AK27" s="47">
        <f t="shared" si="4"/>
        <v>0</v>
      </c>
      <c r="AL27" s="55">
        <f t="shared" si="5"/>
        <v>0</v>
      </c>
      <c r="AM27" s="47">
        <f t="shared" si="6"/>
        <v>0</v>
      </c>
      <c r="AN27" s="47">
        <f t="shared" si="7"/>
        <v>0</v>
      </c>
      <c r="AO27" s="55">
        <f t="shared" si="8"/>
        <v>0</v>
      </c>
      <c r="AP27" s="47">
        <f t="shared" si="9"/>
        <v>0</v>
      </c>
      <c r="AQ27" s="56">
        <f t="shared" si="10"/>
        <v>0</v>
      </c>
      <c r="AR27" s="55">
        <f t="shared" si="11"/>
        <v>0</v>
      </c>
      <c r="AS27" s="47">
        <f t="shared" si="12"/>
        <v>0</v>
      </c>
      <c r="AT27" s="56">
        <f t="shared" si="13"/>
        <v>0</v>
      </c>
      <c r="AU27" s="36">
        <v>0</v>
      </c>
      <c r="AV27" s="63">
        <v>0</v>
      </c>
      <c r="AW27" s="59">
        <f t="shared" si="15"/>
        <v>0</v>
      </c>
      <c r="AX27" s="60">
        <f t="shared" si="16"/>
        <v>0</v>
      </c>
      <c r="AY27" s="23"/>
    </row>
    <row r="28" spans="1:56" s="24" customFormat="1" x14ac:dyDescent="0.25">
      <c r="A28" s="45">
        <f t="shared" si="17"/>
        <v>26</v>
      </c>
      <c r="B28" s="37"/>
      <c r="C28" s="38"/>
      <c r="D28" s="38"/>
      <c r="E28" s="37"/>
      <c r="F28" s="38"/>
      <c r="G28" s="37"/>
      <c r="H28" s="40"/>
      <c r="I28" s="41"/>
      <c r="J28" s="40"/>
      <c r="K28" s="41"/>
      <c r="L28" s="40"/>
      <c r="M28" s="41"/>
      <c r="N28" s="40"/>
      <c r="O28" s="41"/>
      <c r="P28" s="40"/>
      <c r="Q28" s="41"/>
      <c r="R28" s="40"/>
      <c r="S28" s="41"/>
      <c r="T28" s="40"/>
      <c r="U28" s="41"/>
      <c r="V28" s="40"/>
      <c r="W28" s="41"/>
      <c r="X28" s="40"/>
      <c r="Y28" s="41"/>
      <c r="Z28" s="40"/>
      <c r="AA28" s="41"/>
      <c r="AB28" s="40"/>
      <c r="AC28" s="41"/>
      <c r="AD28" s="40"/>
      <c r="AE28" s="41"/>
      <c r="AF28" s="46">
        <f t="shared" si="0"/>
        <v>0</v>
      </c>
      <c r="AG28" s="47">
        <f t="shared" si="1"/>
        <v>0</v>
      </c>
      <c r="AH28" s="48">
        <f t="shared" si="2"/>
        <v>0</v>
      </c>
      <c r="AI28" s="55">
        <f t="shared" si="3"/>
        <v>0</v>
      </c>
      <c r="AJ28" s="47">
        <f t="shared" si="14"/>
        <v>0</v>
      </c>
      <c r="AK28" s="47">
        <f t="shared" si="4"/>
        <v>0</v>
      </c>
      <c r="AL28" s="55">
        <f t="shared" si="5"/>
        <v>0</v>
      </c>
      <c r="AM28" s="47">
        <f t="shared" si="6"/>
        <v>0</v>
      </c>
      <c r="AN28" s="47">
        <f t="shared" si="7"/>
        <v>0</v>
      </c>
      <c r="AO28" s="55">
        <f t="shared" si="8"/>
        <v>0</v>
      </c>
      <c r="AP28" s="47">
        <f t="shared" si="9"/>
        <v>0</v>
      </c>
      <c r="AQ28" s="56">
        <f t="shared" si="10"/>
        <v>0</v>
      </c>
      <c r="AR28" s="55">
        <f t="shared" si="11"/>
        <v>0</v>
      </c>
      <c r="AS28" s="47">
        <f t="shared" si="12"/>
        <v>0</v>
      </c>
      <c r="AT28" s="56">
        <f t="shared" si="13"/>
        <v>0</v>
      </c>
      <c r="AU28" s="36">
        <v>0</v>
      </c>
      <c r="AV28" s="63">
        <v>0</v>
      </c>
      <c r="AW28" s="59">
        <f t="shared" si="15"/>
        <v>0</v>
      </c>
      <c r="AX28" s="60">
        <f t="shared" si="16"/>
        <v>0</v>
      </c>
      <c r="AY28" s="23"/>
      <c r="BD28" s="25"/>
    </row>
    <row r="29" spans="1:56" s="24" customFormat="1" x14ac:dyDescent="0.25">
      <c r="A29" s="45">
        <f t="shared" si="17"/>
        <v>27</v>
      </c>
      <c r="B29" s="37"/>
      <c r="C29" s="38"/>
      <c r="D29" s="38"/>
      <c r="E29" s="37"/>
      <c r="F29" s="38"/>
      <c r="G29" s="37"/>
      <c r="H29" s="40"/>
      <c r="I29" s="41"/>
      <c r="J29" s="40"/>
      <c r="K29" s="41"/>
      <c r="L29" s="40"/>
      <c r="M29" s="41"/>
      <c r="N29" s="40"/>
      <c r="O29" s="41"/>
      <c r="P29" s="40"/>
      <c r="Q29" s="41"/>
      <c r="R29" s="40"/>
      <c r="S29" s="41"/>
      <c r="T29" s="40"/>
      <c r="U29" s="41"/>
      <c r="V29" s="40"/>
      <c r="W29" s="41"/>
      <c r="X29" s="40"/>
      <c r="Y29" s="41"/>
      <c r="Z29" s="40"/>
      <c r="AA29" s="41"/>
      <c r="AB29" s="40"/>
      <c r="AC29" s="41"/>
      <c r="AD29" s="40"/>
      <c r="AE29" s="41"/>
      <c r="AF29" s="46">
        <f t="shared" si="0"/>
        <v>0</v>
      </c>
      <c r="AG29" s="47">
        <f t="shared" si="1"/>
        <v>0</v>
      </c>
      <c r="AH29" s="48">
        <f t="shared" si="2"/>
        <v>0</v>
      </c>
      <c r="AI29" s="55">
        <f t="shared" si="3"/>
        <v>0</v>
      </c>
      <c r="AJ29" s="47">
        <f t="shared" si="14"/>
        <v>0</v>
      </c>
      <c r="AK29" s="47">
        <f t="shared" si="4"/>
        <v>0</v>
      </c>
      <c r="AL29" s="55">
        <f t="shared" si="5"/>
        <v>0</v>
      </c>
      <c r="AM29" s="47">
        <f t="shared" si="6"/>
        <v>0</v>
      </c>
      <c r="AN29" s="47">
        <f t="shared" si="7"/>
        <v>0</v>
      </c>
      <c r="AO29" s="55">
        <f t="shared" si="8"/>
        <v>0</v>
      </c>
      <c r="AP29" s="47">
        <f t="shared" si="9"/>
        <v>0</v>
      </c>
      <c r="AQ29" s="56">
        <f t="shared" si="10"/>
        <v>0</v>
      </c>
      <c r="AR29" s="55">
        <f t="shared" si="11"/>
        <v>0</v>
      </c>
      <c r="AS29" s="47">
        <f t="shared" si="12"/>
        <v>0</v>
      </c>
      <c r="AT29" s="56">
        <f t="shared" si="13"/>
        <v>0</v>
      </c>
      <c r="AU29" s="36">
        <v>0</v>
      </c>
      <c r="AV29" s="63">
        <v>0</v>
      </c>
      <c r="AW29" s="59">
        <f t="shared" si="15"/>
        <v>0</v>
      </c>
      <c r="AX29" s="60">
        <f t="shared" si="16"/>
        <v>0</v>
      </c>
      <c r="AY29" s="23"/>
    </row>
    <row r="30" spans="1:56" s="24" customFormat="1" x14ac:dyDescent="0.25">
      <c r="A30" s="45">
        <f t="shared" si="17"/>
        <v>28</v>
      </c>
      <c r="B30" s="37"/>
      <c r="C30" s="38"/>
      <c r="D30" s="38"/>
      <c r="E30" s="37"/>
      <c r="F30" s="38"/>
      <c r="G30" s="37"/>
      <c r="H30" s="40"/>
      <c r="I30" s="41"/>
      <c r="J30" s="40"/>
      <c r="K30" s="41"/>
      <c r="L30" s="40"/>
      <c r="M30" s="41"/>
      <c r="N30" s="40"/>
      <c r="O30" s="41"/>
      <c r="P30" s="40"/>
      <c r="Q30" s="41"/>
      <c r="R30" s="40"/>
      <c r="S30" s="41"/>
      <c r="T30" s="40"/>
      <c r="U30" s="41"/>
      <c r="V30" s="40"/>
      <c r="W30" s="41"/>
      <c r="X30" s="40"/>
      <c r="Y30" s="41"/>
      <c r="Z30" s="40"/>
      <c r="AA30" s="41"/>
      <c r="AB30" s="40"/>
      <c r="AC30" s="41"/>
      <c r="AD30" s="40"/>
      <c r="AE30" s="41"/>
      <c r="AF30" s="46">
        <f t="shared" si="0"/>
        <v>0</v>
      </c>
      <c r="AG30" s="47">
        <f t="shared" si="1"/>
        <v>0</v>
      </c>
      <c r="AH30" s="48">
        <f t="shared" si="2"/>
        <v>0</v>
      </c>
      <c r="AI30" s="55">
        <f t="shared" si="3"/>
        <v>0</v>
      </c>
      <c r="AJ30" s="47">
        <f t="shared" si="14"/>
        <v>0</v>
      </c>
      <c r="AK30" s="47">
        <f t="shared" si="4"/>
        <v>0</v>
      </c>
      <c r="AL30" s="55">
        <f t="shared" si="5"/>
        <v>0</v>
      </c>
      <c r="AM30" s="47">
        <f t="shared" si="6"/>
        <v>0</v>
      </c>
      <c r="AN30" s="47">
        <f t="shared" si="7"/>
        <v>0</v>
      </c>
      <c r="AO30" s="55">
        <f t="shared" si="8"/>
        <v>0</v>
      </c>
      <c r="AP30" s="47">
        <f t="shared" si="9"/>
        <v>0</v>
      </c>
      <c r="AQ30" s="56">
        <f t="shared" si="10"/>
        <v>0</v>
      </c>
      <c r="AR30" s="55">
        <f t="shared" si="11"/>
        <v>0</v>
      </c>
      <c r="AS30" s="47">
        <f t="shared" si="12"/>
        <v>0</v>
      </c>
      <c r="AT30" s="56">
        <f t="shared" si="13"/>
        <v>0</v>
      </c>
      <c r="AU30" s="36">
        <v>0</v>
      </c>
      <c r="AV30" s="63">
        <v>0</v>
      </c>
      <c r="AW30" s="59">
        <f t="shared" si="15"/>
        <v>0</v>
      </c>
      <c r="AX30" s="60">
        <f t="shared" si="16"/>
        <v>0</v>
      </c>
      <c r="AY30" s="23"/>
    </row>
    <row r="31" spans="1:56" s="24" customFormat="1" x14ac:dyDescent="0.25">
      <c r="A31" s="45">
        <f t="shared" si="17"/>
        <v>29</v>
      </c>
      <c r="B31" s="43"/>
      <c r="C31" s="38"/>
      <c r="D31" s="42"/>
      <c r="E31" s="43"/>
      <c r="F31" s="42"/>
      <c r="G31" s="43"/>
      <c r="H31" s="40"/>
      <c r="I31" s="41"/>
      <c r="J31" s="40"/>
      <c r="K31" s="41"/>
      <c r="L31" s="40"/>
      <c r="M31" s="41"/>
      <c r="N31" s="40"/>
      <c r="O31" s="41"/>
      <c r="P31" s="40"/>
      <c r="Q31" s="41"/>
      <c r="R31" s="40"/>
      <c r="S31" s="41"/>
      <c r="T31" s="40"/>
      <c r="U31" s="41"/>
      <c r="V31" s="40"/>
      <c r="W31" s="41"/>
      <c r="X31" s="40"/>
      <c r="Y31" s="41"/>
      <c r="Z31" s="40"/>
      <c r="AA31" s="41"/>
      <c r="AB31" s="40"/>
      <c r="AC31" s="41"/>
      <c r="AD31" s="40"/>
      <c r="AE31" s="41"/>
      <c r="AF31" s="46">
        <f t="shared" si="0"/>
        <v>0</v>
      </c>
      <c r="AG31" s="47">
        <f t="shared" si="1"/>
        <v>0</v>
      </c>
      <c r="AH31" s="48">
        <f t="shared" si="2"/>
        <v>0</v>
      </c>
      <c r="AI31" s="55">
        <f t="shared" si="3"/>
        <v>0</v>
      </c>
      <c r="AJ31" s="47">
        <f t="shared" si="14"/>
        <v>0</v>
      </c>
      <c r="AK31" s="47">
        <f t="shared" si="4"/>
        <v>0</v>
      </c>
      <c r="AL31" s="55">
        <f t="shared" si="5"/>
        <v>0</v>
      </c>
      <c r="AM31" s="47">
        <f t="shared" si="6"/>
        <v>0</v>
      </c>
      <c r="AN31" s="47">
        <f t="shared" si="7"/>
        <v>0</v>
      </c>
      <c r="AO31" s="55">
        <f t="shared" si="8"/>
        <v>0</v>
      </c>
      <c r="AP31" s="47">
        <f t="shared" si="9"/>
        <v>0</v>
      </c>
      <c r="AQ31" s="56">
        <f t="shared" si="10"/>
        <v>0</v>
      </c>
      <c r="AR31" s="55">
        <f t="shared" si="11"/>
        <v>0</v>
      </c>
      <c r="AS31" s="47">
        <f t="shared" si="12"/>
        <v>0</v>
      </c>
      <c r="AT31" s="56">
        <f t="shared" si="13"/>
        <v>0</v>
      </c>
      <c r="AU31" s="36">
        <v>0</v>
      </c>
      <c r="AV31" s="63">
        <v>0</v>
      </c>
      <c r="AW31" s="59">
        <f t="shared" si="15"/>
        <v>0</v>
      </c>
      <c r="AX31" s="60">
        <f t="shared" si="16"/>
        <v>0</v>
      </c>
      <c r="AY31" s="23"/>
    </row>
    <row r="32" spans="1:56" s="24" customFormat="1" x14ac:dyDescent="0.25">
      <c r="A32" s="45">
        <f t="shared" si="17"/>
        <v>30</v>
      </c>
      <c r="B32" s="37"/>
      <c r="C32" s="38"/>
      <c r="D32" s="38"/>
      <c r="E32" s="37"/>
      <c r="F32" s="38"/>
      <c r="G32" s="37"/>
      <c r="H32" s="40"/>
      <c r="I32" s="41"/>
      <c r="J32" s="40"/>
      <c r="K32" s="41"/>
      <c r="L32" s="40"/>
      <c r="M32" s="41"/>
      <c r="N32" s="40"/>
      <c r="O32" s="41"/>
      <c r="P32" s="40"/>
      <c r="Q32" s="41"/>
      <c r="R32" s="40"/>
      <c r="S32" s="41"/>
      <c r="T32" s="40"/>
      <c r="U32" s="41"/>
      <c r="V32" s="40"/>
      <c r="W32" s="41"/>
      <c r="X32" s="40"/>
      <c r="Y32" s="41"/>
      <c r="Z32" s="40"/>
      <c r="AA32" s="41"/>
      <c r="AB32" s="40"/>
      <c r="AC32" s="41"/>
      <c r="AD32" s="40"/>
      <c r="AE32" s="41"/>
      <c r="AF32" s="46">
        <f t="shared" si="0"/>
        <v>0</v>
      </c>
      <c r="AG32" s="47">
        <f t="shared" si="1"/>
        <v>0</v>
      </c>
      <c r="AH32" s="48">
        <f t="shared" si="2"/>
        <v>0</v>
      </c>
      <c r="AI32" s="55">
        <f t="shared" si="3"/>
        <v>0</v>
      </c>
      <c r="AJ32" s="47">
        <f t="shared" si="14"/>
        <v>0</v>
      </c>
      <c r="AK32" s="47">
        <f t="shared" si="4"/>
        <v>0</v>
      </c>
      <c r="AL32" s="55">
        <f t="shared" si="5"/>
        <v>0</v>
      </c>
      <c r="AM32" s="47">
        <f t="shared" si="6"/>
        <v>0</v>
      </c>
      <c r="AN32" s="47">
        <f t="shared" si="7"/>
        <v>0</v>
      </c>
      <c r="AO32" s="55">
        <f t="shared" si="8"/>
        <v>0</v>
      </c>
      <c r="AP32" s="47">
        <f t="shared" si="9"/>
        <v>0</v>
      </c>
      <c r="AQ32" s="56">
        <f t="shared" si="10"/>
        <v>0</v>
      </c>
      <c r="AR32" s="55">
        <f t="shared" si="11"/>
        <v>0</v>
      </c>
      <c r="AS32" s="47">
        <f t="shared" si="12"/>
        <v>0</v>
      </c>
      <c r="AT32" s="56">
        <f t="shared" si="13"/>
        <v>0</v>
      </c>
      <c r="AU32" s="36">
        <v>0</v>
      </c>
      <c r="AV32" s="63">
        <v>0</v>
      </c>
      <c r="AW32" s="59">
        <f t="shared" si="15"/>
        <v>0</v>
      </c>
      <c r="AX32" s="60">
        <f t="shared" si="16"/>
        <v>0</v>
      </c>
      <c r="AY32" s="23"/>
    </row>
    <row r="33" spans="1:51" s="24" customFormat="1" x14ac:dyDescent="0.25">
      <c r="A33" s="45">
        <f t="shared" si="17"/>
        <v>31</v>
      </c>
      <c r="B33" s="37"/>
      <c r="C33" s="38"/>
      <c r="D33" s="38"/>
      <c r="E33" s="37"/>
      <c r="F33" s="38"/>
      <c r="G33" s="37"/>
      <c r="H33" s="40"/>
      <c r="I33" s="41"/>
      <c r="J33" s="40"/>
      <c r="K33" s="41"/>
      <c r="L33" s="40"/>
      <c r="M33" s="41"/>
      <c r="N33" s="40"/>
      <c r="O33" s="41"/>
      <c r="P33" s="40"/>
      <c r="Q33" s="41"/>
      <c r="R33" s="40"/>
      <c r="S33" s="41"/>
      <c r="T33" s="40"/>
      <c r="U33" s="41"/>
      <c r="V33" s="40"/>
      <c r="W33" s="41"/>
      <c r="X33" s="40"/>
      <c r="Y33" s="41"/>
      <c r="Z33" s="40"/>
      <c r="AA33" s="41"/>
      <c r="AB33" s="40"/>
      <c r="AC33" s="41"/>
      <c r="AD33" s="40"/>
      <c r="AE33" s="41"/>
      <c r="AF33" s="46">
        <f t="shared" si="0"/>
        <v>0</v>
      </c>
      <c r="AG33" s="47">
        <f t="shared" si="1"/>
        <v>0</v>
      </c>
      <c r="AH33" s="48">
        <f t="shared" si="2"/>
        <v>0</v>
      </c>
      <c r="AI33" s="55">
        <f t="shared" si="3"/>
        <v>0</v>
      </c>
      <c r="AJ33" s="47">
        <f t="shared" si="14"/>
        <v>0</v>
      </c>
      <c r="AK33" s="47">
        <f t="shared" si="4"/>
        <v>0</v>
      </c>
      <c r="AL33" s="55">
        <f t="shared" si="5"/>
        <v>0</v>
      </c>
      <c r="AM33" s="47">
        <f t="shared" si="6"/>
        <v>0</v>
      </c>
      <c r="AN33" s="47">
        <f t="shared" si="7"/>
        <v>0</v>
      </c>
      <c r="AO33" s="55">
        <f t="shared" si="8"/>
        <v>0</v>
      </c>
      <c r="AP33" s="47">
        <f t="shared" si="9"/>
        <v>0</v>
      </c>
      <c r="AQ33" s="56">
        <f t="shared" si="10"/>
        <v>0</v>
      </c>
      <c r="AR33" s="55">
        <f t="shared" si="11"/>
        <v>0</v>
      </c>
      <c r="AS33" s="47">
        <f t="shared" si="12"/>
        <v>0</v>
      </c>
      <c r="AT33" s="56">
        <f t="shared" si="13"/>
        <v>0</v>
      </c>
      <c r="AU33" s="36">
        <v>0</v>
      </c>
      <c r="AV33" s="63">
        <v>0</v>
      </c>
      <c r="AW33" s="59">
        <f t="shared" si="15"/>
        <v>0</v>
      </c>
      <c r="AX33" s="60">
        <f t="shared" si="16"/>
        <v>0</v>
      </c>
      <c r="AY33" s="23"/>
    </row>
    <row r="34" spans="1:51" s="24" customFormat="1" x14ac:dyDescent="0.25">
      <c r="A34" s="45">
        <f t="shared" si="17"/>
        <v>32</v>
      </c>
      <c r="B34" s="37"/>
      <c r="C34" s="38"/>
      <c r="D34" s="38"/>
      <c r="E34" s="37"/>
      <c r="F34" s="38"/>
      <c r="G34" s="37"/>
      <c r="H34" s="40"/>
      <c r="I34" s="41"/>
      <c r="J34" s="40"/>
      <c r="K34" s="41"/>
      <c r="L34" s="40"/>
      <c r="M34" s="41"/>
      <c r="N34" s="40"/>
      <c r="O34" s="41"/>
      <c r="P34" s="40"/>
      <c r="Q34" s="41"/>
      <c r="R34" s="40"/>
      <c r="S34" s="41"/>
      <c r="T34" s="40"/>
      <c r="U34" s="41"/>
      <c r="V34" s="40"/>
      <c r="W34" s="41"/>
      <c r="X34" s="40"/>
      <c r="Y34" s="41"/>
      <c r="Z34" s="40"/>
      <c r="AA34" s="41"/>
      <c r="AB34" s="40"/>
      <c r="AC34" s="41"/>
      <c r="AD34" s="40"/>
      <c r="AE34" s="41"/>
      <c r="AF34" s="46">
        <f t="shared" si="0"/>
        <v>0</v>
      </c>
      <c r="AG34" s="47">
        <f t="shared" si="1"/>
        <v>0</v>
      </c>
      <c r="AH34" s="48">
        <f t="shared" si="2"/>
        <v>0</v>
      </c>
      <c r="AI34" s="55">
        <f t="shared" si="3"/>
        <v>0</v>
      </c>
      <c r="AJ34" s="47">
        <f t="shared" si="14"/>
        <v>0</v>
      </c>
      <c r="AK34" s="47">
        <f t="shared" si="4"/>
        <v>0</v>
      </c>
      <c r="AL34" s="55">
        <f t="shared" si="5"/>
        <v>0</v>
      </c>
      <c r="AM34" s="47">
        <f t="shared" si="6"/>
        <v>0</v>
      </c>
      <c r="AN34" s="47">
        <f t="shared" si="7"/>
        <v>0</v>
      </c>
      <c r="AO34" s="55">
        <f t="shared" si="8"/>
        <v>0</v>
      </c>
      <c r="AP34" s="47">
        <f t="shared" si="9"/>
        <v>0</v>
      </c>
      <c r="AQ34" s="56">
        <f t="shared" si="10"/>
        <v>0</v>
      </c>
      <c r="AR34" s="55">
        <f t="shared" si="11"/>
        <v>0</v>
      </c>
      <c r="AS34" s="47">
        <f t="shared" si="12"/>
        <v>0</v>
      </c>
      <c r="AT34" s="56">
        <f t="shared" si="13"/>
        <v>0</v>
      </c>
      <c r="AU34" s="36">
        <v>0</v>
      </c>
      <c r="AV34" s="63">
        <v>0</v>
      </c>
      <c r="AW34" s="59">
        <f t="shared" si="15"/>
        <v>0</v>
      </c>
      <c r="AX34" s="60">
        <f t="shared" si="16"/>
        <v>0</v>
      </c>
      <c r="AY34" s="23"/>
    </row>
    <row r="35" spans="1:51" s="24" customFormat="1" x14ac:dyDescent="0.25">
      <c r="A35" s="45">
        <f t="shared" si="17"/>
        <v>33</v>
      </c>
      <c r="B35" s="37"/>
      <c r="C35" s="38"/>
      <c r="D35" s="38"/>
      <c r="E35" s="37"/>
      <c r="F35" s="38"/>
      <c r="G35" s="37"/>
      <c r="H35" s="40"/>
      <c r="I35" s="41"/>
      <c r="J35" s="40"/>
      <c r="K35" s="41"/>
      <c r="L35" s="40"/>
      <c r="M35" s="41"/>
      <c r="N35" s="40"/>
      <c r="O35" s="41"/>
      <c r="P35" s="40"/>
      <c r="Q35" s="41"/>
      <c r="R35" s="40"/>
      <c r="S35" s="41"/>
      <c r="T35" s="40"/>
      <c r="U35" s="41"/>
      <c r="V35" s="40"/>
      <c r="W35" s="41"/>
      <c r="X35" s="40"/>
      <c r="Y35" s="41"/>
      <c r="Z35" s="40"/>
      <c r="AA35" s="41"/>
      <c r="AB35" s="40"/>
      <c r="AC35" s="41"/>
      <c r="AD35" s="40"/>
      <c r="AE35" s="41"/>
      <c r="AF35" s="46">
        <f t="shared" si="0"/>
        <v>0</v>
      </c>
      <c r="AG35" s="47">
        <f t="shared" si="1"/>
        <v>0</v>
      </c>
      <c r="AH35" s="48">
        <f t="shared" si="2"/>
        <v>0</v>
      </c>
      <c r="AI35" s="55">
        <f t="shared" si="3"/>
        <v>0</v>
      </c>
      <c r="AJ35" s="47">
        <f t="shared" si="14"/>
        <v>0</v>
      </c>
      <c r="AK35" s="47">
        <f t="shared" si="4"/>
        <v>0</v>
      </c>
      <c r="AL35" s="55">
        <f t="shared" si="5"/>
        <v>0</v>
      </c>
      <c r="AM35" s="47">
        <f t="shared" si="6"/>
        <v>0</v>
      </c>
      <c r="AN35" s="47">
        <f t="shared" si="7"/>
        <v>0</v>
      </c>
      <c r="AO35" s="55">
        <f t="shared" si="8"/>
        <v>0</v>
      </c>
      <c r="AP35" s="47">
        <f t="shared" si="9"/>
        <v>0</v>
      </c>
      <c r="AQ35" s="56">
        <f t="shared" si="10"/>
        <v>0</v>
      </c>
      <c r="AR35" s="55">
        <f t="shared" si="11"/>
        <v>0</v>
      </c>
      <c r="AS35" s="47">
        <f t="shared" si="12"/>
        <v>0</v>
      </c>
      <c r="AT35" s="56">
        <f t="shared" si="13"/>
        <v>0</v>
      </c>
      <c r="AU35" s="36">
        <v>0</v>
      </c>
      <c r="AV35" s="63">
        <v>0</v>
      </c>
      <c r="AW35" s="59">
        <f t="shared" si="15"/>
        <v>0</v>
      </c>
      <c r="AX35" s="60">
        <f t="shared" si="16"/>
        <v>0</v>
      </c>
      <c r="AY35" s="23"/>
    </row>
    <row r="36" spans="1:51" s="24" customFormat="1" x14ac:dyDescent="0.25">
      <c r="A36" s="45">
        <f t="shared" si="17"/>
        <v>34</v>
      </c>
      <c r="B36" s="37"/>
      <c r="C36" s="38"/>
      <c r="D36" s="38"/>
      <c r="E36" s="37"/>
      <c r="F36" s="38"/>
      <c r="G36" s="37"/>
      <c r="H36" s="40"/>
      <c r="I36" s="41"/>
      <c r="J36" s="40"/>
      <c r="K36" s="41"/>
      <c r="L36" s="40"/>
      <c r="M36" s="41"/>
      <c r="N36" s="40"/>
      <c r="O36" s="41"/>
      <c r="P36" s="40"/>
      <c r="Q36" s="41"/>
      <c r="R36" s="40"/>
      <c r="S36" s="41"/>
      <c r="T36" s="40"/>
      <c r="U36" s="41"/>
      <c r="V36" s="40"/>
      <c r="W36" s="41"/>
      <c r="X36" s="40"/>
      <c r="Y36" s="41"/>
      <c r="Z36" s="40"/>
      <c r="AA36" s="41"/>
      <c r="AB36" s="40"/>
      <c r="AC36" s="41"/>
      <c r="AD36" s="40"/>
      <c r="AE36" s="41"/>
      <c r="AF36" s="46">
        <f t="shared" si="0"/>
        <v>0</v>
      </c>
      <c r="AG36" s="47">
        <f t="shared" si="1"/>
        <v>0</v>
      </c>
      <c r="AH36" s="48">
        <f t="shared" si="2"/>
        <v>0</v>
      </c>
      <c r="AI36" s="55">
        <f t="shared" si="3"/>
        <v>0</v>
      </c>
      <c r="AJ36" s="47">
        <f t="shared" si="14"/>
        <v>0</v>
      </c>
      <c r="AK36" s="47">
        <f t="shared" si="4"/>
        <v>0</v>
      </c>
      <c r="AL36" s="55">
        <f t="shared" si="5"/>
        <v>0</v>
      </c>
      <c r="AM36" s="47">
        <f t="shared" si="6"/>
        <v>0</v>
      </c>
      <c r="AN36" s="47">
        <f t="shared" si="7"/>
        <v>0</v>
      </c>
      <c r="AO36" s="55">
        <f t="shared" si="8"/>
        <v>0</v>
      </c>
      <c r="AP36" s="47">
        <f t="shared" si="9"/>
        <v>0</v>
      </c>
      <c r="AQ36" s="56">
        <f t="shared" si="10"/>
        <v>0</v>
      </c>
      <c r="AR36" s="55">
        <f t="shared" si="11"/>
        <v>0</v>
      </c>
      <c r="AS36" s="47">
        <f t="shared" si="12"/>
        <v>0</v>
      </c>
      <c r="AT36" s="56">
        <f t="shared" si="13"/>
        <v>0</v>
      </c>
      <c r="AU36" s="36">
        <v>0</v>
      </c>
      <c r="AV36" s="63">
        <v>0</v>
      </c>
      <c r="AW36" s="59">
        <f t="shared" si="15"/>
        <v>0</v>
      </c>
      <c r="AX36" s="60">
        <f t="shared" si="16"/>
        <v>0</v>
      </c>
      <c r="AY36" s="23"/>
    </row>
    <row r="37" spans="1:51" s="24" customFormat="1" x14ac:dyDescent="0.25">
      <c r="A37" s="45">
        <f t="shared" si="17"/>
        <v>35</v>
      </c>
      <c r="B37" s="37"/>
      <c r="C37" s="38"/>
      <c r="D37" s="38"/>
      <c r="E37" s="37"/>
      <c r="F37" s="38"/>
      <c r="G37" s="37"/>
      <c r="H37" s="40"/>
      <c r="I37" s="41"/>
      <c r="J37" s="40"/>
      <c r="K37" s="41"/>
      <c r="L37" s="40"/>
      <c r="M37" s="41"/>
      <c r="N37" s="40"/>
      <c r="O37" s="41"/>
      <c r="P37" s="40"/>
      <c r="Q37" s="41"/>
      <c r="R37" s="40"/>
      <c r="S37" s="41"/>
      <c r="T37" s="40"/>
      <c r="U37" s="41"/>
      <c r="V37" s="40"/>
      <c r="W37" s="41"/>
      <c r="X37" s="40"/>
      <c r="Y37" s="41"/>
      <c r="Z37" s="40"/>
      <c r="AA37" s="41"/>
      <c r="AB37" s="40"/>
      <c r="AC37" s="41"/>
      <c r="AD37" s="40"/>
      <c r="AE37" s="41"/>
      <c r="AF37" s="46">
        <f t="shared" si="0"/>
        <v>0</v>
      </c>
      <c r="AG37" s="47">
        <f t="shared" si="1"/>
        <v>0</v>
      </c>
      <c r="AH37" s="48">
        <f t="shared" si="2"/>
        <v>0</v>
      </c>
      <c r="AI37" s="55">
        <f t="shared" si="3"/>
        <v>0</v>
      </c>
      <c r="AJ37" s="47">
        <f t="shared" si="14"/>
        <v>0</v>
      </c>
      <c r="AK37" s="47">
        <f t="shared" si="4"/>
        <v>0</v>
      </c>
      <c r="AL37" s="55">
        <f t="shared" si="5"/>
        <v>0</v>
      </c>
      <c r="AM37" s="47">
        <f t="shared" si="6"/>
        <v>0</v>
      </c>
      <c r="AN37" s="47">
        <f t="shared" si="7"/>
        <v>0</v>
      </c>
      <c r="AO37" s="55">
        <f t="shared" si="8"/>
        <v>0</v>
      </c>
      <c r="AP37" s="47">
        <f t="shared" si="9"/>
        <v>0</v>
      </c>
      <c r="AQ37" s="56">
        <f t="shared" si="10"/>
        <v>0</v>
      </c>
      <c r="AR37" s="55">
        <f t="shared" si="11"/>
        <v>0</v>
      </c>
      <c r="AS37" s="47">
        <f t="shared" si="12"/>
        <v>0</v>
      </c>
      <c r="AT37" s="56">
        <f t="shared" si="13"/>
        <v>0</v>
      </c>
      <c r="AU37" s="36">
        <v>0</v>
      </c>
      <c r="AV37" s="63">
        <v>0</v>
      </c>
      <c r="AW37" s="59">
        <f t="shared" si="15"/>
        <v>0</v>
      </c>
      <c r="AX37" s="60">
        <f t="shared" si="16"/>
        <v>0</v>
      </c>
      <c r="AY37" s="23"/>
    </row>
    <row r="38" spans="1:51" s="24" customFormat="1" x14ac:dyDescent="0.25">
      <c r="A38" s="45">
        <f t="shared" si="17"/>
        <v>36</v>
      </c>
      <c r="B38" s="37"/>
      <c r="C38" s="38"/>
      <c r="D38" s="38"/>
      <c r="E38" s="37"/>
      <c r="F38" s="38"/>
      <c r="G38" s="37"/>
      <c r="H38" s="40"/>
      <c r="I38" s="41"/>
      <c r="J38" s="40"/>
      <c r="K38" s="41"/>
      <c r="L38" s="40"/>
      <c r="M38" s="41"/>
      <c r="N38" s="40"/>
      <c r="O38" s="41"/>
      <c r="P38" s="40"/>
      <c r="Q38" s="41"/>
      <c r="R38" s="40"/>
      <c r="S38" s="41"/>
      <c r="T38" s="40"/>
      <c r="U38" s="41"/>
      <c r="V38" s="40"/>
      <c r="W38" s="41"/>
      <c r="X38" s="40"/>
      <c r="Y38" s="41"/>
      <c r="Z38" s="40"/>
      <c r="AA38" s="41"/>
      <c r="AB38" s="40"/>
      <c r="AC38" s="41"/>
      <c r="AD38" s="40"/>
      <c r="AE38" s="41"/>
      <c r="AF38" s="46">
        <f t="shared" si="0"/>
        <v>0</v>
      </c>
      <c r="AG38" s="47">
        <f t="shared" si="1"/>
        <v>0</v>
      </c>
      <c r="AH38" s="48">
        <f t="shared" si="2"/>
        <v>0</v>
      </c>
      <c r="AI38" s="55">
        <f t="shared" si="3"/>
        <v>0</v>
      </c>
      <c r="AJ38" s="47">
        <f t="shared" si="14"/>
        <v>0</v>
      </c>
      <c r="AK38" s="47">
        <f t="shared" si="4"/>
        <v>0</v>
      </c>
      <c r="AL38" s="55">
        <f t="shared" si="5"/>
        <v>0</v>
      </c>
      <c r="AM38" s="47">
        <f t="shared" si="6"/>
        <v>0</v>
      </c>
      <c r="AN38" s="47">
        <f t="shared" si="7"/>
        <v>0</v>
      </c>
      <c r="AO38" s="55">
        <f t="shared" si="8"/>
        <v>0</v>
      </c>
      <c r="AP38" s="47">
        <f t="shared" si="9"/>
        <v>0</v>
      </c>
      <c r="AQ38" s="56">
        <f t="shared" si="10"/>
        <v>0</v>
      </c>
      <c r="AR38" s="55">
        <f t="shared" si="11"/>
        <v>0</v>
      </c>
      <c r="AS38" s="47">
        <f t="shared" si="12"/>
        <v>0</v>
      </c>
      <c r="AT38" s="56">
        <f t="shared" si="13"/>
        <v>0</v>
      </c>
      <c r="AU38" s="36">
        <v>0</v>
      </c>
      <c r="AV38" s="63">
        <v>0</v>
      </c>
      <c r="AW38" s="59">
        <f t="shared" si="15"/>
        <v>0</v>
      </c>
      <c r="AX38" s="60">
        <f t="shared" si="16"/>
        <v>0</v>
      </c>
      <c r="AY38" s="23"/>
    </row>
    <row r="39" spans="1:51" s="24" customFormat="1" x14ac:dyDescent="0.25">
      <c r="A39" s="45">
        <f t="shared" si="17"/>
        <v>37</v>
      </c>
      <c r="B39" s="37"/>
      <c r="C39" s="38"/>
      <c r="D39" s="38"/>
      <c r="E39" s="37"/>
      <c r="F39" s="38"/>
      <c r="G39" s="37"/>
      <c r="H39" s="40"/>
      <c r="I39" s="41"/>
      <c r="J39" s="40"/>
      <c r="K39" s="41"/>
      <c r="L39" s="40"/>
      <c r="M39" s="41"/>
      <c r="N39" s="40"/>
      <c r="O39" s="41"/>
      <c r="P39" s="40"/>
      <c r="Q39" s="41"/>
      <c r="R39" s="40"/>
      <c r="S39" s="41"/>
      <c r="T39" s="40"/>
      <c r="U39" s="41"/>
      <c r="V39" s="40"/>
      <c r="W39" s="41"/>
      <c r="X39" s="40"/>
      <c r="Y39" s="41"/>
      <c r="Z39" s="40"/>
      <c r="AA39" s="41"/>
      <c r="AB39" s="40"/>
      <c r="AC39" s="41"/>
      <c r="AD39" s="40"/>
      <c r="AE39" s="41"/>
      <c r="AF39" s="46">
        <f t="shared" si="0"/>
        <v>0</v>
      </c>
      <c r="AG39" s="47">
        <f t="shared" si="1"/>
        <v>0</v>
      </c>
      <c r="AH39" s="48">
        <f t="shared" si="2"/>
        <v>0</v>
      </c>
      <c r="AI39" s="55">
        <f t="shared" si="3"/>
        <v>0</v>
      </c>
      <c r="AJ39" s="47">
        <f t="shared" si="14"/>
        <v>0</v>
      </c>
      <c r="AK39" s="47">
        <f t="shared" si="4"/>
        <v>0</v>
      </c>
      <c r="AL39" s="55">
        <f t="shared" si="5"/>
        <v>0</v>
      </c>
      <c r="AM39" s="47">
        <f t="shared" si="6"/>
        <v>0</v>
      </c>
      <c r="AN39" s="47">
        <f t="shared" si="7"/>
        <v>0</v>
      </c>
      <c r="AO39" s="55">
        <f t="shared" si="8"/>
        <v>0</v>
      </c>
      <c r="AP39" s="47">
        <f t="shared" si="9"/>
        <v>0</v>
      </c>
      <c r="AQ39" s="56">
        <f t="shared" si="10"/>
        <v>0</v>
      </c>
      <c r="AR39" s="55">
        <f t="shared" si="11"/>
        <v>0</v>
      </c>
      <c r="AS39" s="47">
        <f t="shared" si="12"/>
        <v>0</v>
      </c>
      <c r="AT39" s="56">
        <f t="shared" si="13"/>
        <v>0</v>
      </c>
      <c r="AU39" s="36">
        <v>0</v>
      </c>
      <c r="AV39" s="63">
        <v>0</v>
      </c>
      <c r="AW39" s="59">
        <f t="shared" si="15"/>
        <v>0</v>
      </c>
      <c r="AX39" s="60">
        <f t="shared" si="16"/>
        <v>0</v>
      </c>
      <c r="AY39" s="23"/>
    </row>
    <row r="40" spans="1:51" s="24" customFormat="1" x14ac:dyDescent="0.25">
      <c r="A40" s="45">
        <f t="shared" si="17"/>
        <v>38</v>
      </c>
      <c r="B40" s="37"/>
      <c r="C40" s="38"/>
      <c r="D40" s="38"/>
      <c r="E40" s="37"/>
      <c r="F40" s="38"/>
      <c r="G40" s="37"/>
      <c r="H40" s="40"/>
      <c r="I40" s="41"/>
      <c r="J40" s="40"/>
      <c r="K40" s="41"/>
      <c r="L40" s="40"/>
      <c r="M40" s="41"/>
      <c r="N40" s="40"/>
      <c r="O40" s="41"/>
      <c r="P40" s="40"/>
      <c r="Q40" s="41"/>
      <c r="R40" s="40"/>
      <c r="S40" s="41"/>
      <c r="T40" s="40"/>
      <c r="U40" s="41"/>
      <c r="V40" s="40"/>
      <c r="W40" s="41"/>
      <c r="X40" s="40"/>
      <c r="Y40" s="41"/>
      <c r="Z40" s="40"/>
      <c r="AA40" s="41"/>
      <c r="AB40" s="40"/>
      <c r="AC40" s="41"/>
      <c r="AD40" s="40"/>
      <c r="AE40" s="41"/>
      <c r="AF40" s="46">
        <f t="shared" si="0"/>
        <v>0</v>
      </c>
      <c r="AG40" s="47">
        <f t="shared" si="1"/>
        <v>0</v>
      </c>
      <c r="AH40" s="48">
        <f t="shared" si="2"/>
        <v>0</v>
      </c>
      <c r="AI40" s="55">
        <f t="shared" si="3"/>
        <v>0</v>
      </c>
      <c r="AJ40" s="47">
        <f t="shared" si="14"/>
        <v>0</v>
      </c>
      <c r="AK40" s="47">
        <f t="shared" si="4"/>
        <v>0</v>
      </c>
      <c r="AL40" s="55">
        <f t="shared" si="5"/>
        <v>0</v>
      </c>
      <c r="AM40" s="47">
        <f t="shared" si="6"/>
        <v>0</v>
      </c>
      <c r="AN40" s="47">
        <f t="shared" si="7"/>
        <v>0</v>
      </c>
      <c r="AO40" s="55">
        <f t="shared" si="8"/>
        <v>0</v>
      </c>
      <c r="AP40" s="47">
        <f t="shared" si="9"/>
        <v>0</v>
      </c>
      <c r="AQ40" s="56">
        <f t="shared" si="10"/>
        <v>0</v>
      </c>
      <c r="AR40" s="55">
        <f t="shared" si="11"/>
        <v>0</v>
      </c>
      <c r="AS40" s="47">
        <f t="shared" si="12"/>
        <v>0</v>
      </c>
      <c r="AT40" s="56">
        <f t="shared" si="13"/>
        <v>0</v>
      </c>
      <c r="AU40" s="36">
        <v>0</v>
      </c>
      <c r="AV40" s="63">
        <v>0</v>
      </c>
      <c r="AW40" s="59">
        <f t="shared" si="15"/>
        <v>0</v>
      </c>
      <c r="AX40" s="60">
        <f t="shared" si="16"/>
        <v>0</v>
      </c>
      <c r="AY40" s="23"/>
    </row>
    <row r="41" spans="1:51" s="24" customFormat="1" x14ac:dyDescent="0.25">
      <c r="A41" s="45">
        <f t="shared" si="17"/>
        <v>39</v>
      </c>
      <c r="B41" s="37"/>
      <c r="C41" s="38"/>
      <c r="D41" s="38"/>
      <c r="E41" s="37"/>
      <c r="F41" s="38"/>
      <c r="G41" s="37"/>
      <c r="H41" s="40"/>
      <c r="I41" s="41"/>
      <c r="J41" s="40"/>
      <c r="K41" s="41"/>
      <c r="L41" s="40"/>
      <c r="M41" s="41"/>
      <c r="N41" s="40"/>
      <c r="O41" s="41"/>
      <c r="P41" s="40"/>
      <c r="Q41" s="41"/>
      <c r="R41" s="40"/>
      <c r="S41" s="41"/>
      <c r="T41" s="40"/>
      <c r="U41" s="41"/>
      <c r="V41" s="40"/>
      <c r="W41" s="41"/>
      <c r="X41" s="40"/>
      <c r="Y41" s="41"/>
      <c r="Z41" s="40"/>
      <c r="AA41" s="41"/>
      <c r="AB41" s="40"/>
      <c r="AC41" s="41"/>
      <c r="AD41" s="40"/>
      <c r="AE41" s="41"/>
      <c r="AF41" s="46">
        <f t="shared" si="0"/>
        <v>0</v>
      </c>
      <c r="AG41" s="47">
        <f t="shared" si="1"/>
        <v>0</v>
      </c>
      <c r="AH41" s="48">
        <f t="shared" si="2"/>
        <v>0</v>
      </c>
      <c r="AI41" s="55">
        <f t="shared" si="3"/>
        <v>0</v>
      </c>
      <c r="AJ41" s="47">
        <f t="shared" si="14"/>
        <v>0</v>
      </c>
      <c r="AK41" s="47">
        <f t="shared" si="4"/>
        <v>0</v>
      </c>
      <c r="AL41" s="55">
        <f t="shared" si="5"/>
        <v>0</v>
      </c>
      <c r="AM41" s="47">
        <f t="shared" si="6"/>
        <v>0</v>
      </c>
      <c r="AN41" s="47">
        <f t="shared" si="7"/>
        <v>0</v>
      </c>
      <c r="AO41" s="55">
        <f t="shared" si="8"/>
        <v>0</v>
      </c>
      <c r="AP41" s="47">
        <f t="shared" si="9"/>
        <v>0</v>
      </c>
      <c r="AQ41" s="56">
        <f t="shared" si="10"/>
        <v>0</v>
      </c>
      <c r="AR41" s="55">
        <f t="shared" si="11"/>
        <v>0</v>
      </c>
      <c r="AS41" s="47">
        <f t="shared" si="12"/>
        <v>0</v>
      </c>
      <c r="AT41" s="56">
        <f t="shared" si="13"/>
        <v>0</v>
      </c>
      <c r="AU41" s="36">
        <v>0</v>
      </c>
      <c r="AV41" s="63">
        <v>0</v>
      </c>
      <c r="AW41" s="59">
        <f t="shared" si="15"/>
        <v>0</v>
      </c>
      <c r="AX41" s="60">
        <f t="shared" si="16"/>
        <v>0</v>
      </c>
      <c r="AY41" s="23"/>
    </row>
    <row r="42" spans="1:51" s="24" customFormat="1" x14ac:dyDescent="0.25">
      <c r="A42" s="45">
        <f t="shared" si="17"/>
        <v>40</v>
      </c>
      <c r="B42" s="37"/>
      <c r="C42" s="38"/>
      <c r="D42" s="38"/>
      <c r="E42" s="37"/>
      <c r="F42" s="38"/>
      <c r="G42" s="37"/>
      <c r="H42" s="40"/>
      <c r="I42" s="41"/>
      <c r="J42" s="40"/>
      <c r="K42" s="41"/>
      <c r="L42" s="40"/>
      <c r="M42" s="41"/>
      <c r="N42" s="40"/>
      <c r="O42" s="41"/>
      <c r="P42" s="40"/>
      <c r="Q42" s="41"/>
      <c r="R42" s="40"/>
      <c r="S42" s="41"/>
      <c r="T42" s="40"/>
      <c r="U42" s="41"/>
      <c r="V42" s="40"/>
      <c r="W42" s="41"/>
      <c r="X42" s="40"/>
      <c r="Y42" s="41"/>
      <c r="Z42" s="40"/>
      <c r="AA42" s="41"/>
      <c r="AB42" s="40"/>
      <c r="AC42" s="41"/>
      <c r="AD42" s="40"/>
      <c r="AE42" s="41"/>
      <c r="AF42" s="46">
        <f t="shared" si="0"/>
        <v>0</v>
      </c>
      <c r="AG42" s="47">
        <f t="shared" si="1"/>
        <v>0</v>
      </c>
      <c r="AH42" s="48">
        <f t="shared" si="2"/>
        <v>0</v>
      </c>
      <c r="AI42" s="55">
        <f t="shared" si="3"/>
        <v>0</v>
      </c>
      <c r="AJ42" s="47">
        <f t="shared" si="14"/>
        <v>0</v>
      </c>
      <c r="AK42" s="47">
        <f t="shared" si="4"/>
        <v>0</v>
      </c>
      <c r="AL42" s="55">
        <f t="shared" si="5"/>
        <v>0</v>
      </c>
      <c r="AM42" s="47">
        <f t="shared" si="6"/>
        <v>0</v>
      </c>
      <c r="AN42" s="47">
        <f t="shared" si="7"/>
        <v>0</v>
      </c>
      <c r="AO42" s="55">
        <f t="shared" si="8"/>
        <v>0</v>
      </c>
      <c r="AP42" s="47">
        <f t="shared" si="9"/>
        <v>0</v>
      </c>
      <c r="AQ42" s="56">
        <f t="shared" si="10"/>
        <v>0</v>
      </c>
      <c r="AR42" s="55">
        <f t="shared" si="11"/>
        <v>0</v>
      </c>
      <c r="AS42" s="47">
        <f t="shared" si="12"/>
        <v>0</v>
      </c>
      <c r="AT42" s="56">
        <f t="shared" si="13"/>
        <v>0</v>
      </c>
      <c r="AU42" s="36">
        <v>0</v>
      </c>
      <c r="AV42" s="63">
        <v>0</v>
      </c>
      <c r="AW42" s="59">
        <f t="shared" si="15"/>
        <v>0</v>
      </c>
      <c r="AX42" s="60">
        <f t="shared" si="16"/>
        <v>0</v>
      </c>
      <c r="AY42" s="23"/>
    </row>
    <row r="43" spans="1:51" s="24" customFormat="1" x14ac:dyDescent="0.25">
      <c r="A43" s="45">
        <f t="shared" si="17"/>
        <v>41</v>
      </c>
      <c r="B43" s="43"/>
      <c r="C43" s="38"/>
      <c r="D43" s="42"/>
      <c r="E43" s="43"/>
      <c r="F43" s="42"/>
      <c r="G43" s="43"/>
      <c r="H43" s="40"/>
      <c r="I43" s="41"/>
      <c r="J43" s="40"/>
      <c r="K43" s="41"/>
      <c r="L43" s="40"/>
      <c r="M43" s="41"/>
      <c r="N43" s="40"/>
      <c r="O43" s="41"/>
      <c r="P43" s="40"/>
      <c r="Q43" s="41"/>
      <c r="R43" s="40"/>
      <c r="S43" s="41"/>
      <c r="T43" s="40"/>
      <c r="U43" s="41"/>
      <c r="V43" s="40"/>
      <c r="W43" s="41"/>
      <c r="X43" s="40"/>
      <c r="Y43" s="41"/>
      <c r="Z43" s="40"/>
      <c r="AA43" s="41"/>
      <c r="AB43" s="40"/>
      <c r="AC43" s="41"/>
      <c r="AD43" s="40"/>
      <c r="AE43" s="41"/>
      <c r="AF43" s="46">
        <f t="shared" si="0"/>
        <v>0</v>
      </c>
      <c r="AG43" s="47">
        <f t="shared" si="1"/>
        <v>0</v>
      </c>
      <c r="AH43" s="48">
        <f t="shared" si="2"/>
        <v>0</v>
      </c>
      <c r="AI43" s="55">
        <f t="shared" si="3"/>
        <v>0</v>
      </c>
      <c r="AJ43" s="47">
        <f t="shared" si="14"/>
        <v>0</v>
      </c>
      <c r="AK43" s="47">
        <f t="shared" si="4"/>
        <v>0</v>
      </c>
      <c r="AL43" s="55">
        <f t="shared" si="5"/>
        <v>0</v>
      </c>
      <c r="AM43" s="47">
        <f t="shared" si="6"/>
        <v>0</v>
      </c>
      <c r="AN43" s="47">
        <f t="shared" si="7"/>
        <v>0</v>
      </c>
      <c r="AO43" s="55">
        <f t="shared" si="8"/>
        <v>0</v>
      </c>
      <c r="AP43" s="47">
        <f t="shared" si="9"/>
        <v>0</v>
      </c>
      <c r="AQ43" s="56">
        <f t="shared" si="10"/>
        <v>0</v>
      </c>
      <c r="AR43" s="55">
        <f t="shared" si="11"/>
        <v>0</v>
      </c>
      <c r="AS43" s="47">
        <f t="shared" si="12"/>
        <v>0</v>
      </c>
      <c r="AT43" s="56">
        <f t="shared" si="13"/>
        <v>0</v>
      </c>
      <c r="AU43" s="36">
        <v>0</v>
      </c>
      <c r="AV43" s="63">
        <v>0</v>
      </c>
      <c r="AW43" s="59">
        <f t="shared" si="15"/>
        <v>0</v>
      </c>
      <c r="AX43" s="60">
        <f t="shared" si="16"/>
        <v>0</v>
      </c>
      <c r="AY43" s="23"/>
    </row>
    <row r="44" spans="1:51" s="24" customFormat="1" x14ac:dyDescent="0.25">
      <c r="A44" s="45">
        <f t="shared" si="17"/>
        <v>42</v>
      </c>
      <c r="B44" s="43"/>
      <c r="C44" s="38"/>
      <c r="D44" s="42"/>
      <c r="E44" s="43"/>
      <c r="F44" s="42"/>
      <c r="G44" s="43"/>
      <c r="H44" s="40"/>
      <c r="I44" s="41"/>
      <c r="J44" s="40"/>
      <c r="K44" s="41"/>
      <c r="L44" s="40"/>
      <c r="M44" s="41"/>
      <c r="N44" s="40"/>
      <c r="O44" s="41"/>
      <c r="P44" s="40"/>
      <c r="Q44" s="41"/>
      <c r="R44" s="40"/>
      <c r="S44" s="41"/>
      <c r="T44" s="40"/>
      <c r="U44" s="41"/>
      <c r="V44" s="40"/>
      <c r="W44" s="41"/>
      <c r="X44" s="40"/>
      <c r="Y44" s="41"/>
      <c r="Z44" s="40"/>
      <c r="AA44" s="41"/>
      <c r="AB44" s="40"/>
      <c r="AC44" s="41"/>
      <c r="AD44" s="40"/>
      <c r="AE44" s="41"/>
      <c r="AF44" s="46">
        <f t="shared" si="0"/>
        <v>0</v>
      </c>
      <c r="AG44" s="47">
        <f t="shared" si="1"/>
        <v>0</v>
      </c>
      <c r="AH44" s="48">
        <f t="shared" si="2"/>
        <v>0</v>
      </c>
      <c r="AI44" s="55">
        <f t="shared" si="3"/>
        <v>0</v>
      </c>
      <c r="AJ44" s="47">
        <f t="shared" si="14"/>
        <v>0</v>
      </c>
      <c r="AK44" s="47">
        <f t="shared" si="4"/>
        <v>0</v>
      </c>
      <c r="AL44" s="55">
        <f t="shared" si="5"/>
        <v>0</v>
      </c>
      <c r="AM44" s="47">
        <f t="shared" si="6"/>
        <v>0</v>
      </c>
      <c r="AN44" s="47">
        <f t="shared" si="7"/>
        <v>0</v>
      </c>
      <c r="AO44" s="55">
        <f t="shared" si="8"/>
        <v>0</v>
      </c>
      <c r="AP44" s="47">
        <f t="shared" si="9"/>
        <v>0</v>
      </c>
      <c r="AQ44" s="56">
        <f t="shared" si="10"/>
        <v>0</v>
      </c>
      <c r="AR44" s="55">
        <f t="shared" si="11"/>
        <v>0</v>
      </c>
      <c r="AS44" s="47">
        <f t="shared" si="12"/>
        <v>0</v>
      </c>
      <c r="AT44" s="56">
        <f t="shared" si="13"/>
        <v>0</v>
      </c>
      <c r="AU44" s="36">
        <v>0</v>
      </c>
      <c r="AV44" s="63">
        <v>0</v>
      </c>
      <c r="AW44" s="59">
        <f t="shared" si="15"/>
        <v>0</v>
      </c>
      <c r="AX44" s="60">
        <f t="shared" si="16"/>
        <v>0</v>
      </c>
      <c r="AY44" s="23"/>
    </row>
    <row r="45" spans="1:51" s="24" customFormat="1" x14ac:dyDescent="0.25">
      <c r="A45" s="45">
        <f t="shared" si="17"/>
        <v>43</v>
      </c>
      <c r="B45" s="43"/>
      <c r="C45" s="38"/>
      <c r="D45" s="42"/>
      <c r="E45" s="43"/>
      <c r="F45" s="42"/>
      <c r="G45" s="43"/>
      <c r="H45" s="40"/>
      <c r="I45" s="41"/>
      <c r="J45" s="40"/>
      <c r="K45" s="41"/>
      <c r="L45" s="40"/>
      <c r="M45" s="41"/>
      <c r="N45" s="40"/>
      <c r="O45" s="41"/>
      <c r="P45" s="40"/>
      <c r="Q45" s="41"/>
      <c r="R45" s="40"/>
      <c r="S45" s="41"/>
      <c r="T45" s="40"/>
      <c r="U45" s="41"/>
      <c r="V45" s="40"/>
      <c r="W45" s="41"/>
      <c r="X45" s="40"/>
      <c r="Y45" s="41"/>
      <c r="Z45" s="40"/>
      <c r="AA45" s="41"/>
      <c r="AB45" s="40"/>
      <c r="AC45" s="41"/>
      <c r="AD45" s="40"/>
      <c r="AE45" s="41"/>
      <c r="AF45" s="46">
        <f t="shared" si="0"/>
        <v>0</v>
      </c>
      <c r="AG45" s="47">
        <f t="shared" si="1"/>
        <v>0</v>
      </c>
      <c r="AH45" s="48">
        <f t="shared" si="2"/>
        <v>0</v>
      </c>
      <c r="AI45" s="55">
        <f t="shared" si="3"/>
        <v>0</v>
      </c>
      <c r="AJ45" s="47">
        <f t="shared" si="14"/>
        <v>0</v>
      </c>
      <c r="AK45" s="47">
        <f t="shared" si="4"/>
        <v>0</v>
      </c>
      <c r="AL45" s="55">
        <f t="shared" si="5"/>
        <v>0</v>
      </c>
      <c r="AM45" s="47">
        <f t="shared" si="6"/>
        <v>0</v>
      </c>
      <c r="AN45" s="47">
        <f t="shared" si="7"/>
        <v>0</v>
      </c>
      <c r="AO45" s="55">
        <f t="shared" si="8"/>
        <v>0</v>
      </c>
      <c r="AP45" s="47">
        <f t="shared" si="9"/>
        <v>0</v>
      </c>
      <c r="AQ45" s="56">
        <f t="shared" si="10"/>
        <v>0</v>
      </c>
      <c r="AR45" s="55">
        <f t="shared" si="11"/>
        <v>0</v>
      </c>
      <c r="AS45" s="47">
        <f t="shared" si="12"/>
        <v>0</v>
      </c>
      <c r="AT45" s="56">
        <f t="shared" si="13"/>
        <v>0</v>
      </c>
      <c r="AU45" s="36">
        <v>0</v>
      </c>
      <c r="AV45" s="63">
        <v>0</v>
      </c>
      <c r="AW45" s="59">
        <f t="shared" si="15"/>
        <v>0</v>
      </c>
      <c r="AX45" s="60">
        <f t="shared" si="16"/>
        <v>0</v>
      </c>
      <c r="AY45" s="23"/>
    </row>
    <row r="46" spans="1:51" s="24" customFormat="1" x14ac:dyDescent="0.25">
      <c r="A46" s="45">
        <f t="shared" si="17"/>
        <v>44</v>
      </c>
      <c r="B46" s="43"/>
      <c r="C46" s="38"/>
      <c r="D46" s="42"/>
      <c r="E46" s="43"/>
      <c r="F46" s="42"/>
      <c r="G46" s="43"/>
      <c r="H46" s="40"/>
      <c r="I46" s="41"/>
      <c r="J46" s="40"/>
      <c r="K46" s="41"/>
      <c r="L46" s="40"/>
      <c r="M46" s="41"/>
      <c r="N46" s="40"/>
      <c r="O46" s="41"/>
      <c r="P46" s="40"/>
      <c r="Q46" s="41"/>
      <c r="R46" s="40"/>
      <c r="S46" s="41"/>
      <c r="T46" s="40"/>
      <c r="U46" s="41"/>
      <c r="V46" s="40"/>
      <c r="W46" s="41"/>
      <c r="X46" s="40"/>
      <c r="Y46" s="41"/>
      <c r="Z46" s="40"/>
      <c r="AA46" s="41"/>
      <c r="AB46" s="40"/>
      <c r="AC46" s="41"/>
      <c r="AD46" s="40"/>
      <c r="AE46" s="41"/>
      <c r="AF46" s="46">
        <f t="shared" ref="AF46:AF61" si="32">SUM(H46+J46+L46+N46+P46+R46+T46+V46+X46+Z46+AB46+AD46)</f>
        <v>0</v>
      </c>
      <c r="AG46" s="47">
        <f t="shared" ref="AG46:AG61" si="33">SUM(I46+K46+M46+O46+Q46+S46+U46+W46+Y46+AA46+AC46+AE46)</f>
        <v>0</v>
      </c>
      <c r="AH46" s="48">
        <f t="shared" ref="AH46:AH62" si="34">IF(AF46=0,0,AG46/AF46)</f>
        <v>0</v>
      </c>
      <c r="AI46" s="55">
        <f t="shared" ref="AI46:AI61" si="35">SUM(H46+J46+L46)</f>
        <v>0</v>
      </c>
      <c r="AJ46" s="47">
        <f t="shared" si="14"/>
        <v>0</v>
      </c>
      <c r="AK46" s="47">
        <f t="shared" ref="AK46:AK62" si="36">AI46-(E46/12*3)</f>
        <v>0</v>
      </c>
      <c r="AL46" s="55">
        <f t="shared" ref="AL46:AL62" si="37">SUM(N46+P46+R46)</f>
        <v>0</v>
      </c>
      <c r="AM46" s="47">
        <f t="shared" ref="AM46:AM62" si="38">SUM(O46+Q46+S46)</f>
        <v>0</v>
      </c>
      <c r="AN46" s="47">
        <f t="shared" ref="AN46:AN62" si="39">(AI46+AL46)-(E46/12*6)</f>
        <v>0</v>
      </c>
      <c r="AO46" s="55">
        <f t="shared" ref="AO46:AO62" si="40">R46+T46+V46</f>
        <v>0</v>
      </c>
      <c r="AP46" s="47">
        <f t="shared" ref="AP46:AP62" si="41">SUM(U46+W46+Y46)</f>
        <v>0</v>
      </c>
      <c r="AQ46" s="56">
        <f t="shared" ref="AQ46:AQ62" si="42">(AI46+AL46+AO46)-(E46/12*9)</f>
        <v>0</v>
      </c>
      <c r="AR46" s="55">
        <f t="shared" ref="AR46:AR62" si="43">SUM(Z46+AB46+AD46)</f>
        <v>0</v>
      </c>
      <c r="AS46" s="47">
        <f t="shared" ref="AS46:AS62" si="44">SUM(AA46+AC46+AE46)</f>
        <v>0</v>
      </c>
      <c r="AT46" s="56">
        <f t="shared" ref="AT46:AT62" si="45">(AI46+AL46+AO46+AR46)-E46</f>
        <v>0</v>
      </c>
      <c r="AU46" s="36">
        <v>0</v>
      </c>
      <c r="AV46" s="63">
        <v>0</v>
      </c>
      <c r="AW46" s="59">
        <f t="shared" si="15"/>
        <v>0</v>
      </c>
      <c r="AX46" s="60">
        <f t="shared" si="16"/>
        <v>0</v>
      </c>
      <c r="AY46" s="23"/>
    </row>
    <row r="47" spans="1:51" s="24" customFormat="1" x14ac:dyDescent="0.25">
      <c r="A47" s="45">
        <f t="shared" si="17"/>
        <v>45</v>
      </c>
      <c r="B47" s="37"/>
      <c r="C47" s="38"/>
      <c r="D47" s="38"/>
      <c r="E47" s="37"/>
      <c r="F47" s="38"/>
      <c r="G47" s="37"/>
      <c r="H47" s="40"/>
      <c r="I47" s="41"/>
      <c r="J47" s="40"/>
      <c r="K47" s="41"/>
      <c r="L47" s="40"/>
      <c r="M47" s="41"/>
      <c r="N47" s="40"/>
      <c r="O47" s="41"/>
      <c r="P47" s="40"/>
      <c r="Q47" s="41"/>
      <c r="R47" s="40"/>
      <c r="S47" s="41"/>
      <c r="T47" s="40"/>
      <c r="U47" s="41"/>
      <c r="V47" s="40"/>
      <c r="W47" s="41"/>
      <c r="X47" s="40"/>
      <c r="Y47" s="41"/>
      <c r="Z47" s="40"/>
      <c r="AA47" s="41"/>
      <c r="AB47" s="40"/>
      <c r="AC47" s="41"/>
      <c r="AD47" s="40"/>
      <c r="AE47" s="41"/>
      <c r="AF47" s="46">
        <f t="shared" si="32"/>
        <v>0</v>
      </c>
      <c r="AG47" s="47">
        <f t="shared" si="33"/>
        <v>0</v>
      </c>
      <c r="AH47" s="48">
        <f t="shared" si="34"/>
        <v>0</v>
      </c>
      <c r="AI47" s="55">
        <f t="shared" si="35"/>
        <v>0</v>
      </c>
      <c r="AJ47" s="47">
        <f t="shared" si="14"/>
        <v>0</v>
      </c>
      <c r="AK47" s="47">
        <f t="shared" si="36"/>
        <v>0</v>
      </c>
      <c r="AL47" s="55">
        <f t="shared" si="37"/>
        <v>0</v>
      </c>
      <c r="AM47" s="47">
        <f t="shared" si="38"/>
        <v>0</v>
      </c>
      <c r="AN47" s="47">
        <f t="shared" si="39"/>
        <v>0</v>
      </c>
      <c r="AO47" s="55">
        <f t="shared" si="40"/>
        <v>0</v>
      </c>
      <c r="AP47" s="47">
        <f t="shared" si="41"/>
        <v>0</v>
      </c>
      <c r="AQ47" s="56">
        <f t="shared" si="42"/>
        <v>0</v>
      </c>
      <c r="AR47" s="55">
        <f t="shared" si="43"/>
        <v>0</v>
      </c>
      <c r="AS47" s="47">
        <f t="shared" si="44"/>
        <v>0</v>
      </c>
      <c r="AT47" s="56">
        <f t="shared" si="45"/>
        <v>0</v>
      </c>
      <c r="AU47" s="36">
        <v>0</v>
      </c>
      <c r="AV47" s="63">
        <v>0</v>
      </c>
      <c r="AW47" s="59">
        <f t="shared" si="15"/>
        <v>0</v>
      </c>
      <c r="AX47" s="60">
        <f t="shared" si="16"/>
        <v>0</v>
      </c>
      <c r="AY47" s="23"/>
    </row>
    <row r="48" spans="1:51" s="24" customFormat="1" x14ac:dyDescent="0.25">
      <c r="A48" s="45">
        <f t="shared" si="17"/>
        <v>46</v>
      </c>
      <c r="B48" s="37"/>
      <c r="C48" s="38"/>
      <c r="D48" s="38"/>
      <c r="E48" s="37"/>
      <c r="F48" s="38"/>
      <c r="G48" s="37"/>
      <c r="H48" s="40"/>
      <c r="I48" s="41"/>
      <c r="J48" s="40"/>
      <c r="K48" s="41"/>
      <c r="L48" s="40"/>
      <c r="M48" s="41"/>
      <c r="N48" s="40"/>
      <c r="O48" s="41"/>
      <c r="P48" s="40"/>
      <c r="Q48" s="41"/>
      <c r="R48" s="40"/>
      <c r="S48" s="41"/>
      <c r="T48" s="40"/>
      <c r="U48" s="41"/>
      <c r="V48" s="40"/>
      <c r="W48" s="41"/>
      <c r="X48" s="40"/>
      <c r="Y48" s="41"/>
      <c r="Z48" s="40"/>
      <c r="AA48" s="41"/>
      <c r="AB48" s="40"/>
      <c r="AC48" s="41"/>
      <c r="AD48" s="40"/>
      <c r="AE48" s="41"/>
      <c r="AF48" s="46">
        <f t="shared" si="32"/>
        <v>0</v>
      </c>
      <c r="AG48" s="47">
        <f t="shared" si="33"/>
        <v>0</v>
      </c>
      <c r="AH48" s="48">
        <f t="shared" si="34"/>
        <v>0</v>
      </c>
      <c r="AI48" s="55">
        <f t="shared" si="35"/>
        <v>0</v>
      </c>
      <c r="AJ48" s="47">
        <f t="shared" si="14"/>
        <v>0</v>
      </c>
      <c r="AK48" s="47">
        <f t="shared" si="36"/>
        <v>0</v>
      </c>
      <c r="AL48" s="55">
        <f t="shared" si="37"/>
        <v>0</v>
      </c>
      <c r="AM48" s="47">
        <f t="shared" si="38"/>
        <v>0</v>
      </c>
      <c r="AN48" s="47">
        <f t="shared" si="39"/>
        <v>0</v>
      </c>
      <c r="AO48" s="55">
        <f t="shared" si="40"/>
        <v>0</v>
      </c>
      <c r="AP48" s="47">
        <f t="shared" si="41"/>
        <v>0</v>
      </c>
      <c r="AQ48" s="56">
        <f t="shared" si="42"/>
        <v>0</v>
      </c>
      <c r="AR48" s="55">
        <f t="shared" si="43"/>
        <v>0</v>
      </c>
      <c r="AS48" s="47">
        <f t="shared" si="44"/>
        <v>0</v>
      </c>
      <c r="AT48" s="56">
        <f t="shared" si="45"/>
        <v>0</v>
      </c>
      <c r="AU48" s="36">
        <v>0</v>
      </c>
      <c r="AV48" s="63">
        <v>0</v>
      </c>
      <c r="AW48" s="59">
        <f t="shared" si="15"/>
        <v>0</v>
      </c>
      <c r="AX48" s="60">
        <f t="shared" si="16"/>
        <v>0</v>
      </c>
      <c r="AY48" s="23"/>
    </row>
    <row r="49" spans="1:56" s="24" customFormat="1" x14ac:dyDescent="0.25">
      <c r="A49" s="45">
        <f t="shared" si="17"/>
        <v>47</v>
      </c>
      <c r="B49" s="37"/>
      <c r="C49" s="38"/>
      <c r="D49" s="38"/>
      <c r="E49" s="37"/>
      <c r="F49" s="38"/>
      <c r="G49" s="37"/>
      <c r="H49" s="40"/>
      <c r="I49" s="41"/>
      <c r="J49" s="40"/>
      <c r="K49" s="41"/>
      <c r="L49" s="40"/>
      <c r="M49" s="41"/>
      <c r="N49" s="40"/>
      <c r="O49" s="41"/>
      <c r="P49" s="40"/>
      <c r="Q49" s="41"/>
      <c r="R49" s="40"/>
      <c r="S49" s="41"/>
      <c r="T49" s="40"/>
      <c r="U49" s="41"/>
      <c r="V49" s="40"/>
      <c r="W49" s="41"/>
      <c r="X49" s="40"/>
      <c r="Y49" s="41"/>
      <c r="Z49" s="40"/>
      <c r="AA49" s="41"/>
      <c r="AB49" s="40"/>
      <c r="AC49" s="41"/>
      <c r="AD49" s="40"/>
      <c r="AE49" s="41"/>
      <c r="AF49" s="46">
        <f t="shared" si="32"/>
        <v>0</v>
      </c>
      <c r="AG49" s="47">
        <f t="shared" si="33"/>
        <v>0</v>
      </c>
      <c r="AH49" s="48">
        <f t="shared" si="34"/>
        <v>0</v>
      </c>
      <c r="AI49" s="55">
        <f t="shared" si="35"/>
        <v>0</v>
      </c>
      <c r="AJ49" s="47">
        <f t="shared" si="14"/>
        <v>0</v>
      </c>
      <c r="AK49" s="47">
        <f t="shared" si="36"/>
        <v>0</v>
      </c>
      <c r="AL49" s="55">
        <f t="shared" si="37"/>
        <v>0</v>
      </c>
      <c r="AM49" s="47">
        <f t="shared" si="38"/>
        <v>0</v>
      </c>
      <c r="AN49" s="47">
        <f t="shared" si="39"/>
        <v>0</v>
      </c>
      <c r="AO49" s="55">
        <f t="shared" si="40"/>
        <v>0</v>
      </c>
      <c r="AP49" s="47">
        <f t="shared" si="41"/>
        <v>0</v>
      </c>
      <c r="AQ49" s="56">
        <f t="shared" si="42"/>
        <v>0</v>
      </c>
      <c r="AR49" s="55">
        <f t="shared" si="43"/>
        <v>0</v>
      </c>
      <c r="AS49" s="47">
        <f t="shared" si="44"/>
        <v>0</v>
      </c>
      <c r="AT49" s="56">
        <f t="shared" si="45"/>
        <v>0</v>
      </c>
      <c r="AU49" s="36">
        <v>0</v>
      </c>
      <c r="AV49" s="63">
        <v>0</v>
      </c>
      <c r="AW49" s="59">
        <f t="shared" si="15"/>
        <v>0</v>
      </c>
      <c r="AX49" s="60">
        <f t="shared" si="16"/>
        <v>0</v>
      </c>
      <c r="AY49" s="23"/>
    </row>
    <row r="50" spans="1:56" s="24" customFormat="1" x14ac:dyDescent="0.25">
      <c r="A50" s="45">
        <f t="shared" si="17"/>
        <v>48</v>
      </c>
      <c r="B50" s="43"/>
      <c r="C50" s="38"/>
      <c r="D50" s="42"/>
      <c r="E50" s="43"/>
      <c r="F50" s="42"/>
      <c r="G50" s="43"/>
      <c r="H50" s="40"/>
      <c r="I50" s="41"/>
      <c r="J50" s="40"/>
      <c r="K50" s="41"/>
      <c r="L50" s="40"/>
      <c r="M50" s="41"/>
      <c r="N50" s="40"/>
      <c r="O50" s="41"/>
      <c r="P50" s="40"/>
      <c r="Q50" s="41"/>
      <c r="R50" s="40"/>
      <c r="S50" s="41"/>
      <c r="T50" s="40"/>
      <c r="U50" s="41"/>
      <c r="V50" s="40"/>
      <c r="W50" s="41"/>
      <c r="X50" s="40"/>
      <c r="Y50" s="41"/>
      <c r="Z50" s="40"/>
      <c r="AA50" s="41"/>
      <c r="AB50" s="40"/>
      <c r="AC50" s="41"/>
      <c r="AD50" s="40"/>
      <c r="AE50" s="41"/>
      <c r="AF50" s="46">
        <f t="shared" si="32"/>
        <v>0</v>
      </c>
      <c r="AG50" s="47">
        <f t="shared" si="33"/>
        <v>0</v>
      </c>
      <c r="AH50" s="48">
        <f t="shared" si="34"/>
        <v>0</v>
      </c>
      <c r="AI50" s="55">
        <f t="shared" si="35"/>
        <v>0</v>
      </c>
      <c r="AJ50" s="47">
        <f t="shared" si="14"/>
        <v>0</v>
      </c>
      <c r="AK50" s="47">
        <f t="shared" si="36"/>
        <v>0</v>
      </c>
      <c r="AL50" s="55">
        <f t="shared" si="37"/>
        <v>0</v>
      </c>
      <c r="AM50" s="47">
        <f t="shared" si="38"/>
        <v>0</v>
      </c>
      <c r="AN50" s="47">
        <f t="shared" si="39"/>
        <v>0</v>
      </c>
      <c r="AO50" s="55">
        <f t="shared" si="40"/>
        <v>0</v>
      </c>
      <c r="AP50" s="47">
        <f t="shared" si="41"/>
        <v>0</v>
      </c>
      <c r="AQ50" s="56">
        <f t="shared" si="42"/>
        <v>0</v>
      </c>
      <c r="AR50" s="55">
        <f t="shared" si="43"/>
        <v>0</v>
      </c>
      <c r="AS50" s="47">
        <f t="shared" si="44"/>
        <v>0</v>
      </c>
      <c r="AT50" s="56">
        <f t="shared" si="45"/>
        <v>0</v>
      </c>
      <c r="AU50" s="36">
        <v>0</v>
      </c>
      <c r="AV50" s="63">
        <v>0</v>
      </c>
      <c r="AW50" s="59">
        <f t="shared" si="15"/>
        <v>0</v>
      </c>
      <c r="AX50" s="60">
        <f t="shared" si="16"/>
        <v>0</v>
      </c>
      <c r="AY50" s="23"/>
    </row>
    <row r="51" spans="1:56" s="24" customFormat="1" x14ac:dyDescent="0.25">
      <c r="A51" s="45">
        <f t="shared" si="17"/>
        <v>49</v>
      </c>
      <c r="B51" s="43"/>
      <c r="C51" s="38"/>
      <c r="D51" s="42"/>
      <c r="E51" s="43"/>
      <c r="F51" s="42"/>
      <c r="G51" s="43"/>
      <c r="H51" s="40"/>
      <c r="I51" s="41"/>
      <c r="J51" s="40"/>
      <c r="K51" s="41"/>
      <c r="L51" s="40"/>
      <c r="M51" s="41"/>
      <c r="N51" s="40"/>
      <c r="O51" s="41"/>
      <c r="P51" s="40"/>
      <c r="Q51" s="41"/>
      <c r="R51" s="40"/>
      <c r="S51" s="41"/>
      <c r="T51" s="40"/>
      <c r="U51" s="41"/>
      <c r="V51" s="40"/>
      <c r="W51" s="41"/>
      <c r="X51" s="40"/>
      <c r="Y51" s="41"/>
      <c r="Z51" s="40"/>
      <c r="AA51" s="41"/>
      <c r="AB51" s="40"/>
      <c r="AC51" s="41"/>
      <c r="AD51" s="40"/>
      <c r="AE51" s="41"/>
      <c r="AF51" s="46">
        <f t="shared" si="32"/>
        <v>0</v>
      </c>
      <c r="AG51" s="47">
        <f t="shared" si="33"/>
        <v>0</v>
      </c>
      <c r="AH51" s="48">
        <f t="shared" si="34"/>
        <v>0</v>
      </c>
      <c r="AI51" s="55">
        <f t="shared" si="35"/>
        <v>0</v>
      </c>
      <c r="AJ51" s="47">
        <f t="shared" si="14"/>
        <v>0</v>
      </c>
      <c r="AK51" s="47">
        <f t="shared" si="36"/>
        <v>0</v>
      </c>
      <c r="AL51" s="55">
        <f t="shared" si="37"/>
        <v>0</v>
      </c>
      <c r="AM51" s="47">
        <f t="shared" si="38"/>
        <v>0</v>
      </c>
      <c r="AN51" s="47">
        <f t="shared" si="39"/>
        <v>0</v>
      </c>
      <c r="AO51" s="55">
        <f t="shared" si="40"/>
        <v>0</v>
      </c>
      <c r="AP51" s="47">
        <f t="shared" si="41"/>
        <v>0</v>
      </c>
      <c r="AQ51" s="56">
        <f t="shared" si="42"/>
        <v>0</v>
      </c>
      <c r="AR51" s="55">
        <f t="shared" si="43"/>
        <v>0</v>
      </c>
      <c r="AS51" s="47">
        <f t="shared" si="44"/>
        <v>0</v>
      </c>
      <c r="AT51" s="56">
        <f t="shared" si="45"/>
        <v>0</v>
      </c>
      <c r="AU51" s="36">
        <v>0</v>
      </c>
      <c r="AV51" s="63">
        <v>0</v>
      </c>
      <c r="AW51" s="59">
        <f t="shared" si="15"/>
        <v>0</v>
      </c>
      <c r="AX51" s="60">
        <f t="shared" si="16"/>
        <v>0</v>
      </c>
      <c r="AY51" s="23"/>
    </row>
    <row r="52" spans="1:56" s="24" customFormat="1" x14ac:dyDescent="0.25">
      <c r="A52" s="45">
        <f t="shared" si="17"/>
        <v>50</v>
      </c>
      <c r="B52" s="37"/>
      <c r="C52" s="38"/>
      <c r="D52" s="38"/>
      <c r="E52" s="37"/>
      <c r="F52" s="38"/>
      <c r="G52" s="37"/>
      <c r="H52" s="40"/>
      <c r="I52" s="41"/>
      <c r="J52" s="40"/>
      <c r="K52" s="41"/>
      <c r="L52" s="40"/>
      <c r="M52" s="41"/>
      <c r="N52" s="40"/>
      <c r="O52" s="41"/>
      <c r="P52" s="40"/>
      <c r="Q52" s="41"/>
      <c r="R52" s="40"/>
      <c r="S52" s="41"/>
      <c r="T52" s="40"/>
      <c r="U52" s="41"/>
      <c r="V52" s="40"/>
      <c r="W52" s="41"/>
      <c r="X52" s="40"/>
      <c r="Y52" s="41"/>
      <c r="Z52" s="40"/>
      <c r="AA52" s="41"/>
      <c r="AB52" s="40"/>
      <c r="AC52" s="41"/>
      <c r="AD52" s="40"/>
      <c r="AE52" s="41"/>
      <c r="AF52" s="46">
        <f t="shared" si="32"/>
        <v>0</v>
      </c>
      <c r="AG52" s="47">
        <f t="shared" si="33"/>
        <v>0</v>
      </c>
      <c r="AH52" s="48">
        <f t="shared" si="34"/>
        <v>0</v>
      </c>
      <c r="AI52" s="55">
        <f t="shared" si="35"/>
        <v>0</v>
      </c>
      <c r="AJ52" s="47">
        <f t="shared" si="14"/>
        <v>0</v>
      </c>
      <c r="AK52" s="47">
        <f t="shared" si="36"/>
        <v>0</v>
      </c>
      <c r="AL52" s="55">
        <f t="shared" si="37"/>
        <v>0</v>
      </c>
      <c r="AM52" s="47">
        <f t="shared" si="38"/>
        <v>0</v>
      </c>
      <c r="AN52" s="47">
        <f t="shared" si="39"/>
        <v>0</v>
      </c>
      <c r="AO52" s="55">
        <f t="shared" si="40"/>
        <v>0</v>
      </c>
      <c r="AP52" s="47">
        <f t="shared" si="41"/>
        <v>0</v>
      </c>
      <c r="AQ52" s="56">
        <f t="shared" si="42"/>
        <v>0</v>
      </c>
      <c r="AR52" s="55">
        <f t="shared" si="43"/>
        <v>0</v>
      </c>
      <c r="AS52" s="47">
        <f t="shared" si="44"/>
        <v>0</v>
      </c>
      <c r="AT52" s="56">
        <f t="shared" si="45"/>
        <v>0</v>
      </c>
      <c r="AU52" s="36">
        <v>0</v>
      </c>
      <c r="AV52" s="63">
        <v>0</v>
      </c>
      <c r="AW52" s="59">
        <f t="shared" si="15"/>
        <v>0</v>
      </c>
      <c r="AX52" s="60">
        <f t="shared" si="16"/>
        <v>0</v>
      </c>
      <c r="AY52" s="23"/>
    </row>
    <row r="53" spans="1:56" s="24" customFormat="1" x14ac:dyDescent="0.25">
      <c r="A53" s="45">
        <f t="shared" si="17"/>
        <v>51</v>
      </c>
      <c r="B53" s="43"/>
      <c r="C53" s="38"/>
      <c r="D53" s="42"/>
      <c r="E53" s="43"/>
      <c r="F53" s="42"/>
      <c r="G53" s="43"/>
      <c r="H53" s="40"/>
      <c r="I53" s="41"/>
      <c r="J53" s="40"/>
      <c r="K53" s="41"/>
      <c r="L53" s="40"/>
      <c r="M53" s="41"/>
      <c r="N53" s="40"/>
      <c r="O53" s="41"/>
      <c r="P53" s="40"/>
      <c r="Q53" s="41"/>
      <c r="R53" s="40"/>
      <c r="S53" s="41"/>
      <c r="T53" s="40"/>
      <c r="U53" s="41"/>
      <c r="V53" s="40"/>
      <c r="W53" s="41"/>
      <c r="X53" s="40"/>
      <c r="Y53" s="41"/>
      <c r="Z53" s="40"/>
      <c r="AA53" s="41"/>
      <c r="AB53" s="40"/>
      <c r="AC53" s="41"/>
      <c r="AD53" s="40"/>
      <c r="AE53" s="41"/>
      <c r="AF53" s="46">
        <f t="shared" si="32"/>
        <v>0</v>
      </c>
      <c r="AG53" s="47">
        <f t="shared" si="33"/>
        <v>0</v>
      </c>
      <c r="AH53" s="48">
        <f t="shared" si="34"/>
        <v>0</v>
      </c>
      <c r="AI53" s="55">
        <f t="shared" si="35"/>
        <v>0</v>
      </c>
      <c r="AJ53" s="47">
        <f t="shared" si="14"/>
        <v>0</v>
      </c>
      <c r="AK53" s="47">
        <f t="shared" si="36"/>
        <v>0</v>
      </c>
      <c r="AL53" s="55">
        <f t="shared" si="37"/>
        <v>0</v>
      </c>
      <c r="AM53" s="47">
        <f t="shared" si="38"/>
        <v>0</v>
      </c>
      <c r="AN53" s="47">
        <f t="shared" si="39"/>
        <v>0</v>
      </c>
      <c r="AO53" s="55">
        <f t="shared" si="40"/>
        <v>0</v>
      </c>
      <c r="AP53" s="47">
        <f t="shared" si="41"/>
        <v>0</v>
      </c>
      <c r="AQ53" s="56">
        <f t="shared" si="42"/>
        <v>0</v>
      </c>
      <c r="AR53" s="55">
        <f t="shared" si="43"/>
        <v>0</v>
      </c>
      <c r="AS53" s="47">
        <f t="shared" si="44"/>
        <v>0</v>
      </c>
      <c r="AT53" s="56">
        <f t="shared" si="45"/>
        <v>0</v>
      </c>
      <c r="AU53" s="36">
        <v>0</v>
      </c>
      <c r="AV53" s="63">
        <v>0</v>
      </c>
      <c r="AW53" s="59">
        <f t="shared" si="15"/>
        <v>0</v>
      </c>
      <c r="AX53" s="60">
        <f t="shared" si="16"/>
        <v>0</v>
      </c>
      <c r="AY53" s="23"/>
    </row>
    <row r="54" spans="1:56" s="24" customFormat="1" x14ac:dyDescent="0.25">
      <c r="A54" s="45">
        <f t="shared" si="17"/>
        <v>52</v>
      </c>
      <c r="B54" s="43"/>
      <c r="C54" s="38"/>
      <c r="D54" s="42"/>
      <c r="E54" s="43"/>
      <c r="F54" s="42"/>
      <c r="G54" s="43"/>
      <c r="H54" s="40"/>
      <c r="I54" s="41"/>
      <c r="J54" s="40"/>
      <c r="K54" s="41"/>
      <c r="L54" s="40"/>
      <c r="M54" s="41"/>
      <c r="N54" s="40"/>
      <c r="O54" s="41"/>
      <c r="P54" s="40"/>
      <c r="Q54" s="41"/>
      <c r="R54" s="40"/>
      <c r="S54" s="41"/>
      <c r="T54" s="40"/>
      <c r="U54" s="41"/>
      <c r="V54" s="40"/>
      <c r="W54" s="41"/>
      <c r="X54" s="40"/>
      <c r="Y54" s="41"/>
      <c r="Z54" s="40"/>
      <c r="AA54" s="41"/>
      <c r="AB54" s="40"/>
      <c r="AC54" s="41"/>
      <c r="AD54" s="40"/>
      <c r="AE54" s="41"/>
      <c r="AF54" s="46">
        <f t="shared" si="32"/>
        <v>0</v>
      </c>
      <c r="AG54" s="47">
        <f t="shared" si="33"/>
        <v>0</v>
      </c>
      <c r="AH54" s="48">
        <f t="shared" si="34"/>
        <v>0</v>
      </c>
      <c r="AI54" s="55">
        <f t="shared" si="35"/>
        <v>0</v>
      </c>
      <c r="AJ54" s="47">
        <f t="shared" si="14"/>
        <v>0</v>
      </c>
      <c r="AK54" s="47">
        <f t="shared" si="36"/>
        <v>0</v>
      </c>
      <c r="AL54" s="55">
        <f t="shared" si="37"/>
        <v>0</v>
      </c>
      <c r="AM54" s="47">
        <f t="shared" si="38"/>
        <v>0</v>
      </c>
      <c r="AN54" s="47">
        <f t="shared" si="39"/>
        <v>0</v>
      </c>
      <c r="AO54" s="55">
        <f t="shared" si="40"/>
        <v>0</v>
      </c>
      <c r="AP54" s="47">
        <f t="shared" si="41"/>
        <v>0</v>
      </c>
      <c r="AQ54" s="56">
        <f t="shared" si="42"/>
        <v>0</v>
      </c>
      <c r="AR54" s="55">
        <f t="shared" si="43"/>
        <v>0</v>
      </c>
      <c r="AS54" s="47">
        <f t="shared" si="44"/>
        <v>0</v>
      </c>
      <c r="AT54" s="56">
        <f t="shared" si="45"/>
        <v>0</v>
      </c>
      <c r="AU54" s="36">
        <v>0</v>
      </c>
      <c r="AV54" s="63">
        <v>0</v>
      </c>
      <c r="AW54" s="59">
        <f t="shared" si="15"/>
        <v>0</v>
      </c>
      <c r="AX54" s="60">
        <f t="shared" si="16"/>
        <v>0</v>
      </c>
      <c r="AY54" s="23"/>
    </row>
    <row r="55" spans="1:56" s="24" customFormat="1" x14ac:dyDescent="0.25">
      <c r="A55" s="45">
        <f t="shared" si="17"/>
        <v>53</v>
      </c>
      <c r="B55" s="43"/>
      <c r="C55" s="38"/>
      <c r="D55" s="42"/>
      <c r="E55" s="43"/>
      <c r="F55" s="42"/>
      <c r="G55" s="43"/>
      <c r="H55" s="40"/>
      <c r="I55" s="41"/>
      <c r="J55" s="40"/>
      <c r="K55" s="41"/>
      <c r="L55" s="40"/>
      <c r="M55" s="41"/>
      <c r="N55" s="40"/>
      <c r="O55" s="41"/>
      <c r="P55" s="40"/>
      <c r="Q55" s="41"/>
      <c r="R55" s="40"/>
      <c r="S55" s="41"/>
      <c r="T55" s="40"/>
      <c r="U55" s="41"/>
      <c r="V55" s="40"/>
      <c r="W55" s="41"/>
      <c r="X55" s="40"/>
      <c r="Y55" s="41"/>
      <c r="Z55" s="40"/>
      <c r="AA55" s="41"/>
      <c r="AB55" s="40"/>
      <c r="AC55" s="41"/>
      <c r="AD55" s="40"/>
      <c r="AE55" s="41"/>
      <c r="AF55" s="46">
        <f t="shared" si="32"/>
        <v>0</v>
      </c>
      <c r="AG55" s="47">
        <f t="shared" si="33"/>
        <v>0</v>
      </c>
      <c r="AH55" s="48">
        <f t="shared" si="34"/>
        <v>0</v>
      </c>
      <c r="AI55" s="55">
        <f t="shared" si="35"/>
        <v>0</v>
      </c>
      <c r="AJ55" s="47">
        <f t="shared" si="14"/>
        <v>0</v>
      </c>
      <c r="AK55" s="47">
        <f t="shared" si="36"/>
        <v>0</v>
      </c>
      <c r="AL55" s="55">
        <f t="shared" si="37"/>
        <v>0</v>
      </c>
      <c r="AM55" s="47">
        <f t="shared" si="38"/>
        <v>0</v>
      </c>
      <c r="AN55" s="47">
        <f t="shared" si="39"/>
        <v>0</v>
      </c>
      <c r="AO55" s="55">
        <f t="shared" si="40"/>
        <v>0</v>
      </c>
      <c r="AP55" s="47">
        <f t="shared" si="41"/>
        <v>0</v>
      </c>
      <c r="AQ55" s="56">
        <f t="shared" si="42"/>
        <v>0</v>
      </c>
      <c r="AR55" s="55">
        <f t="shared" si="43"/>
        <v>0</v>
      </c>
      <c r="AS55" s="47">
        <f t="shared" si="44"/>
        <v>0</v>
      </c>
      <c r="AT55" s="56">
        <f t="shared" si="45"/>
        <v>0</v>
      </c>
      <c r="AU55" s="36">
        <v>0</v>
      </c>
      <c r="AV55" s="63">
        <v>0</v>
      </c>
      <c r="AW55" s="59">
        <f t="shared" si="15"/>
        <v>0</v>
      </c>
      <c r="AX55" s="60">
        <f t="shared" si="16"/>
        <v>0</v>
      </c>
      <c r="AY55" s="23"/>
    </row>
    <row r="56" spans="1:56" s="24" customFormat="1" x14ac:dyDescent="0.25">
      <c r="A56" s="45">
        <f t="shared" si="17"/>
        <v>54</v>
      </c>
      <c r="B56" s="37"/>
      <c r="C56" s="38"/>
      <c r="D56" s="38"/>
      <c r="E56" s="37"/>
      <c r="F56" s="38"/>
      <c r="G56" s="37"/>
      <c r="H56" s="40"/>
      <c r="I56" s="41"/>
      <c r="J56" s="40"/>
      <c r="K56" s="41"/>
      <c r="L56" s="40"/>
      <c r="M56" s="41"/>
      <c r="N56" s="40"/>
      <c r="O56" s="41"/>
      <c r="P56" s="40"/>
      <c r="Q56" s="41"/>
      <c r="R56" s="40"/>
      <c r="S56" s="41"/>
      <c r="T56" s="40"/>
      <c r="U56" s="41"/>
      <c r="V56" s="40"/>
      <c r="W56" s="41"/>
      <c r="X56" s="40"/>
      <c r="Y56" s="41"/>
      <c r="Z56" s="40"/>
      <c r="AA56" s="41"/>
      <c r="AB56" s="40"/>
      <c r="AC56" s="41"/>
      <c r="AD56" s="40"/>
      <c r="AE56" s="41"/>
      <c r="AF56" s="46">
        <f t="shared" si="32"/>
        <v>0</v>
      </c>
      <c r="AG56" s="47">
        <f t="shared" si="33"/>
        <v>0</v>
      </c>
      <c r="AH56" s="48">
        <f t="shared" si="34"/>
        <v>0</v>
      </c>
      <c r="AI56" s="55">
        <f t="shared" si="35"/>
        <v>0</v>
      </c>
      <c r="AJ56" s="47">
        <f t="shared" si="14"/>
        <v>0</v>
      </c>
      <c r="AK56" s="47">
        <f t="shared" si="36"/>
        <v>0</v>
      </c>
      <c r="AL56" s="55">
        <f t="shared" si="37"/>
        <v>0</v>
      </c>
      <c r="AM56" s="47">
        <f t="shared" si="38"/>
        <v>0</v>
      </c>
      <c r="AN56" s="47">
        <f t="shared" si="39"/>
        <v>0</v>
      </c>
      <c r="AO56" s="55">
        <f t="shared" si="40"/>
        <v>0</v>
      </c>
      <c r="AP56" s="47">
        <f t="shared" si="41"/>
        <v>0</v>
      </c>
      <c r="AQ56" s="56">
        <f t="shared" si="42"/>
        <v>0</v>
      </c>
      <c r="AR56" s="55">
        <f t="shared" si="43"/>
        <v>0</v>
      </c>
      <c r="AS56" s="47">
        <f t="shared" si="44"/>
        <v>0</v>
      </c>
      <c r="AT56" s="56">
        <f t="shared" si="45"/>
        <v>0</v>
      </c>
      <c r="AU56" s="36">
        <v>0</v>
      </c>
      <c r="AV56" s="63">
        <v>0</v>
      </c>
      <c r="AW56" s="59">
        <f t="shared" si="15"/>
        <v>0</v>
      </c>
      <c r="AX56" s="60">
        <f t="shared" si="16"/>
        <v>0</v>
      </c>
      <c r="AY56" s="23"/>
    </row>
    <row r="57" spans="1:56" s="24" customFormat="1" x14ac:dyDescent="0.25">
      <c r="A57" s="45">
        <f t="shared" si="17"/>
        <v>55</v>
      </c>
      <c r="B57" s="37"/>
      <c r="C57" s="38"/>
      <c r="D57" s="38"/>
      <c r="E57" s="37"/>
      <c r="F57" s="38"/>
      <c r="G57" s="37"/>
      <c r="H57" s="40"/>
      <c r="I57" s="41"/>
      <c r="J57" s="40"/>
      <c r="K57" s="41"/>
      <c r="L57" s="40"/>
      <c r="M57" s="41"/>
      <c r="N57" s="40"/>
      <c r="O57" s="41"/>
      <c r="P57" s="40"/>
      <c r="Q57" s="41"/>
      <c r="R57" s="40"/>
      <c r="S57" s="41"/>
      <c r="T57" s="40"/>
      <c r="U57" s="41"/>
      <c r="V57" s="40"/>
      <c r="W57" s="41"/>
      <c r="X57" s="40"/>
      <c r="Y57" s="41"/>
      <c r="Z57" s="40"/>
      <c r="AA57" s="41"/>
      <c r="AB57" s="40"/>
      <c r="AC57" s="41"/>
      <c r="AD57" s="40"/>
      <c r="AE57" s="41"/>
      <c r="AF57" s="46">
        <f t="shared" si="32"/>
        <v>0</v>
      </c>
      <c r="AG57" s="47">
        <f t="shared" si="33"/>
        <v>0</v>
      </c>
      <c r="AH57" s="48">
        <f t="shared" si="34"/>
        <v>0</v>
      </c>
      <c r="AI57" s="55">
        <f t="shared" si="35"/>
        <v>0</v>
      </c>
      <c r="AJ57" s="47">
        <f t="shared" si="14"/>
        <v>0</v>
      </c>
      <c r="AK57" s="47">
        <f t="shared" si="36"/>
        <v>0</v>
      </c>
      <c r="AL57" s="55">
        <f t="shared" si="37"/>
        <v>0</v>
      </c>
      <c r="AM57" s="47">
        <f t="shared" si="38"/>
        <v>0</v>
      </c>
      <c r="AN57" s="47">
        <f t="shared" si="39"/>
        <v>0</v>
      </c>
      <c r="AO57" s="55">
        <f t="shared" si="40"/>
        <v>0</v>
      </c>
      <c r="AP57" s="47">
        <f t="shared" si="41"/>
        <v>0</v>
      </c>
      <c r="AQ57" s="56">
        <f t="shared" si="42"/>
        <v>0</v>
      </c>
      <c r="AR57" s="55">
        <f t="shared" si="43"/>
        <v>0</v>
      </c>
      <c r="AS57" s="47">
        <f t="shared" si="44"/>
        <v>0</v>
      </c>
      <c r="AT57" s="56">
        <f t="shared" si="45"/>
        <v>0</v>
      </c>
      <c r="AU57" s="36">
        <v>0</v>
      </c>
      <c r="AV57" s="63">
        <v>0</v>
      </c>
      <c r="AW57" s="59">
        <f t="shared" si="15"/>
        <v>0</v>
      </c>
      <c r="AX57" s="60">
        <f t="shared" si="16"/>
        <v>0</v>
      </c>
      <c r="AY57" s="23"/>
    </row>
    <row r="58" spans="1:56" s="24" customFormat="1" x14ac:dyDescent="0.25">
      <c r="A58" s="45">
        <f t="shared" si="17"/>
        <v>56</v>
      </c>
      <c r="B58" s="43"/>
      <c r="C58" s="38"/>
      <c r="D58" s="42"/>
      <c r="E58" s="43"/>
      <c r="F58" s="42"/>
      <c r="G58" s="43"/>
      <c r="H58" s="40"/>
      <c r="I58" s="41"/>
      <c r="J58" s="40"/>
      <c r="K58" s="41"/>
      <c r="L58" s="40"/>
      <c r="M58" s="41"/>
      <c r="N58" s="40"/>
      <c r="O58" s="41"/>
      <c r="P58" s="40"/>
      <c r="Q58" s="41"/>
      <c r="R58" s="40"/>
      <c r="S58" s="41"/>
      <c r="T58" s="40"/>
      <c r="U58" s="41"/>
      <c r="V58" s="40"/>
      <c r="W58" s="41"/>
      <c r="X58" s="40"/>
      <c r="Y58" s="41"/>
      <c r="Z58" s="40"/>
      <c r="AA58" s="41"/>
      <c r="AB58" s="40"/>
      <c r="AC58" s="41"/>
      <c r="AD58" s="40"/>
      <c r="AE58" s="41"/>
      <c r="AF58" s="46">
        <f t="shared" si="32"/>
        <v>0</v>
      </c>
      <c r="AG58" s="47">
        <f t="shared" si="33"/>
        <v>0</v>
      </c>
      <c r="AH58" s="48">
        <f t="shared" si="34"/>
        <v>0</v>
      </c>
      <c r="AI58" s="55">
        <f t="shared" si="35"/>
        <v>0</v>
      </c>
      <c r="AJ58" s="47">
        <f t="shared" si="14"/>
        <v>0</v>
      </c>
      <c r="AK58" s="47">
        <f t="shared" si="36"/>
        <v>0</v>
      </c>
      <c r="AL58" s="55">
        <f t="shared" si="37"/>
        <v>0</v>
      </c>
      <c r="AM58" s="47">
        <f t="shared" si="38"/>
        <v>0</v>
      </c>
      <c r="AN58" s="47">
        <f t="shared" si="39"/>
        <v>0</v>
      </c>
      <c r="AO58" s="55">
        <f t="shared" si="40"/>
        <v>0</v>
      </c>
      <c r="AP58" s="47">
        <f t="shared" si="41"/>
        <v>0</v>
      </c>
      <c r="AQ58" s="56">
        <f t="shared" si="42"/>
        <v>0</v>
      </c>
      <c r="AR58" s="55">
        <f t="shared" si="43"/>
        <v>0</v>
      </c>
      <c r="AS58" s="47">
        <f t="shared" si="44"/>
        <v>0</v>
      </c>
      <c r="AT58" s="56">
        <f t="shared" si="45"/>
        <v>0</v>
      </c>
      <c r="AU58" s="36">
        <v>0</v>
      </c>
      <c r="AV58" s="63">
        <v>0</v>
      </c>
      <c r="AW58" s="59">
        <f t="shared" si="15"/>
        <v>0</v>
      </c>
      <c r="AX58" s="60">
        <f t="shared" si="16"/>
        <v>0</v>
      </c>
      <c r="AY58" s="23"/>
    </row>
    <row r="59" spans="1:56" s="24" customFormat="1" x14ac:dyDescent="0.25">
      <c r="A59" s="45">
        <f t="shared" si="17"/>
        <v>57</v>
      </c>
      <c r="B59" s="43"/>
      <c r="C59" s="38"/>
      <c r="D59" s="42"/>
      <c r="E59" s="43"/>
      <c r="F59" s="42"/>
      <c r="G59" s="43"/>
      <c r="H59" s="40"/>
      <c r="I59" s="41"/>
      <c r="J59" s="40"/>
      <c r="K59" s="41"/>
      <c r="L59" s="40"/>
      <c r="M59" s="41"/>
      <c r="N59" s="40"/>
      <c r="O59" s="41"/>
      <c r="P59" s="40"/>
      <c r="Q59" s="41"/>
      <c r="R59" s="40"/>
      <c r="S59" s="41"/>
      <c r="T59" s="40"/>
      <c r="U59" s="41"/>
      <c r="V59" s="40"/>
      <c r="W59" s="41"/>
      <c r="X59" s="40"/>
      <c r="Y59" s="41"/>
      <c r="Z59" s="40"/>
      <c r="AA59" s="41"/>
      <c r="AB59" s="40"/>
      <c r="AC59" s="41"/>
      <c r="AD59" s="40"/>
      <c r="AE59" s="41"/>
      <c r="AF59" s="46">
        <f t="shared" si="32"/>
        <v>0</v>
      </c>
      <c r="AG59" s="47">
        <f t="shared" si="33"/>
        <v>0</v>
      </c>
      <c r="AH59" s="48">
        <f t="shared" si="34"/>
        <v>0</v>
      </c>
      <c r="AI59" s="55">
        <f t="shared" si="35"/>
        <v>0</v>
      </c>
      <c r="AJ59" s="47">
        <f t="shared" si="14"/>
        <v>0</v>
      </c>
      <c r="AK59" s="47">
        <f t="shared" si="36"/>
        <v>0</v>
      </c>
      <c r="AL59" s="55">
        <f t="shared" si="37"/>
        <v>0</v>
      </c>
      <c r="AM59" s="47">
        <f t="shared" si="38"/>
        <v>0</v>
      </c>
      <c r="AN59" s="47">
        <f t="shared" si="39"/>
        <v>0</v>
      </c>
      <c r="AO59" s="55">
        <f t="shared" si="40"/>
        <v>0</v>
      </c>
      <c r="AP59" s="47">
        <f t="shared" si="41"/>
        <v>0</v>
      </c>
      <c r="AQ59" s="56">
        <f t="shared" si="42"/>
        <v>0</v>
      </c>
      <c r="AR59" s="55">
        <f t="shared" si="43"/>
        <v>0</v>
      </c>
      <c r="AS59" s="47">
        <f t="shared" si="44"/>
        <v>0</v>
      </c>
      <c r="AT59" s="56">
        <f t="shared" si="45"/>
        <v>0</v>
      </c>
      <c r="AU59" s="36">
        <v>0</v>
      </c>
      <c r="AV59" s="63">
        <v>0</v>
      </c>
      <c r="AW59" s="59">
        <f t="shared" si="15"/>
        <v>0</v>
      </c>
      <c r="AX59" s="60">
        <f t="shared" si="16"/>
        <v>0</v>
      </c>
      <c r="AY59" s="23"/>
    </row>
    <row r="60" spans="1:56" s="24" customFormat="1" x14ac:dyDescent="0.25">
      <c r="A60" s="45">
        <f t="shared" si="17"/>
        <v>58</v>
      </c>
      <c r="B60" s="43"/>
      <c r="C60" s="38"/>
      <c r="D60" s="42"/>
      <c r="E60" s="43"/>
      <c r="F60" s="42"/>
      <c r="G60" s="43"/>
      <c r="H60" s="40"/>
      <c r="I60" s="41"/>
      <c r="J60" s="40"/>
      <c r="K60" s="41"/>
      <c r="L60" s="40"/>
      <c r="M60" s="41"/>
      <c r="N60" s="40"/>
      <c r="O60" s="41"/>
      <c r="P60" s="40"/>
      <c r="Q60" s="41"/>
      <c r="R60" s="40"/>
      <c r="S60" s="41"/>
      <c r="T60" s="40"/>
      <c r="U60" s="41"/>
      <c r="V60" s="40"/>
      <c r="W60" s="41"/>
      <c r="X60" s="40"/>
      <c r="Y60" s="41"/>
      <c r="Z60" s="40"/>
      <c r="AA60" s="41"/>
      <c r="AB60" s="40"/>
      <c r="AC60" s="41"/>
      <c r="AD60" s="40"/>
      <c r="AE60" s="41"/>
      <c r="AF60" s="46">
        <f t="shared" si="32"/>
        <v>0</v>
      </c>
      <c r="AG60" s="47">
        <f t="shared" si="33"/>
        <v>0</v>
      </c>
      <c r="AH60" s="48">
        <f t="shared" si="34"/>
        <v>0</v>
      </c>
      <c r="AI60" s="55">
        <f t="shared" si="35"/>
        <v>0</v>
      </c>
      <c r="AJ60" s="47">
        <f t="shared" si="14"/>
        <v>0</v>
      </c>
      <c r="AK60" s="47">
        <f t="shared" si="36"/>
        <v>0</v>
      </c>
      <c r="AL60" s="55">
        <f t="shared" si="37"/>
        <v>0</v>
      </c>
      <c r="AM60" s="47">
        <f t="shared" si="38"/>
        <v>0</v>
      </c>
      <c r="AN60" s="47">
        <f t="shared" si="39"/>
        <v>0</v>
      </c>
      <c r="AO60" s="55">
        <f t="shared" si="40"/>
        <v>0</v>
      </c>
      <c r="AP60" s="47">
        <f t="shared" si="41"/>
        <v>0</v>
      </c>
      <c r="AQ60" s="56">
        <f t="shared" si="42"/>
        <v>0</v>
      </c>
      <c r="AR60" s="55">
        <f t="shared" si="43"/>
        <v>0</v>
      </c>
      <c r="AS60" s="47">
        <f t="shared" si="44"/>
        <v>0</v>
      </c>
      <c r="AT60" s="56">
        <f t="shared" si="45"/>
        <v>0</v>
      </c>
      <c r="AU60" s="36">
        <v>0</v>
      </c>
      <c r="AV60" s="63">
        <v>0</v>
      </c>
      <c r="AW60" s="59">
        <f t="shared" si="15"/>
        <v>0</v>
      </c>
      <c r="AX60" s="60">
        <f t="shared" si="16"/>
        <v>0</v>
      </c>
      <c r="AY60" s="23"/>
    </row>
    <row r="61" spans="1:56" s="24" customFormat="1" x14ac:dyDescent="0.25">
      <c r="A61" s="45">
        <f t="shared" si="17"/>
        <v>59</v>
      </c>
      <c r="B61" s="43"/>
      <c r="C61" s="38"/>
      <c r="D61" s="42"/>
      <c r="E61" s="43"/>
      <c r="F61" s="42"/>
      <c r="G61" s="43"/>
      <c r="H61" s="40"/>
      <c r="I61" s="41"/>
      <c r="J61" s="40"/>
      <c r="K61" s="41"/>
      <c r="L61" s="40"/>
      <c r="M61" s="41"/>
      <c r="N61" s="40"/>
      <c r="O61" s="41"/>
      <c r="P61" s="40"/>
      <c r="Q61" s="41"/>
      <c r="R61" s="40"/>
      <c r="S61" s="41"/>
      <c r="T61" s="40"/>
      <c r="U61" s="41"/>
      <c r="V61" s="40"/>
      <c r="W61" s="41"/>
      <c r="X61" s="40"/>
      <c r="Y61" s="41"/>
      <c r="Z61" s="40"/>
      <c r="AA61" s="41"/>
      <c r="AB61" s="40"/>
      <c r="AC61" s="41"/>
      <c r="AD61" s="40"/>
      <c r="AE61" s="41"/>
      <c r="AF61" s="46">
        <f t="shared" si="32"/>
        <v>0</v>
      </c>
      <c r="AG61" s="47">
        <f t="shared" si="33"/>
        <v>0</v>
      </c>
      <c r="AH61" s="48">
        <f t="shared" si="34"/>
        <v>0</v>
      </c>
      <c r="AI61" s="55">
        <f t="shared" si="35"/>
        <v>0</v>
      </c>
      <c r="AJ61" s="47">
        <f t="shared" si="14"/>
        <v>0</v>
      </c>
      <c r="AK61" s="47">
        <f t="shared" si="36"/>
        <v>0</v>
      </c>
      <c r="AL61" s="55">
        <f t="shared" si="37"/>
        <v>0</v>
      </c>
      <c r="AM61" s="47">
        <f t="shared" si="38"/>
        <v>0</v>
      </c>
      <c r="AN61" s="47">
        <f t="shared" si="39"/>
        <v>0</v>
      </c>
      <c r="AO61" s="55">
        <f t="shared" si="40"/>
        <v>0</v>
      </c>
      <c r="AP61" s="47">
        <f t="shared" si="41"/>
        <v>0</v>
      </c>
      <c r="AQ61" s="56">
        <f t="shared" si="42"/>
        <v>0</v>
      </c>
      <c r="AR61" s="55">
        <f t="shared" si="43"/>
        <v>0</v>
      </c>
      <c r="AS61" s="47">
        <f t="shared" si="44"/>
        <v>0</v>
      </c>
      <c r="AT61" s="56">
        <f t="shared" si="45"/>
        <v>0</v>
      </c>
      <c r="AU61" s="36">
        <v>0</v>
      </c>
      <c r="AV61" s="63">
        <v>0</v>
      </c>
      <c r="AW61" s="59">
        <f t="shared" si="15"/>
        <v>0</v>
      </c>
      <c r="AX61" s="60">
        <f t="shared" si="16"/>
        <v>0</v>
      </c>
      <c r="AY61" s="23"/>
      <c r="BD61" s="25"/>
    </row>
    <row r="62" spans="1:56" s="69" customFormat="1" ht="13.5" thickBot="1" x14ac:dyDescent="0.3">
      <c r="A62" s="65"/>
      <c r="B62" s="66" t="s">
        <v>54</v>
      </c>
      <c r="C62" s="67"/>
      <c r="D62" s="67"/>
      <c r="E62" s="66">
        <f>SUBTOTAL(109,E3:E61)</f>
        <v>1700</v>
      </c>
      <c r="F62" s="67"/>
      <c r="G62" s="66"/>
      <c r="H62" s="49">
        <f>SUM(H3:H61)</f>
        <v>27</v>
      </c>
      <c r="I62" s="50">
        <f>SUBTOTAL(109,I3:I61)</f>
        <v>106000</v>
      </c>
      <c r="J62" s="49">
        <f t="shared" ref="J62:AE62" si="46">SUM(J3:J61)</f>
        <v>5</v>
      </c>
      <c r="K62" s="50">
        <f t="shared" si="46"/>
        <v>20000</v>
      </c>
      <c r="L62" s="49">
        <f t="shared" si="46"/>
        <v>5</v>
      </c>
      <c r="M62" s="50">
        <f t="shared" si="46"/>
        <v>0</v>
      </c>
      <c r="N62" s="49">
        <f t="shared" si="46"/>
        <v>7</v>
      </c>
      <c r="O62" s="50">
        <f t="shared" si="46"/>
        <v>0</v>
      </c>
      <c r="P62" s="49">
        <f t="shared" si="46"/>
        <v>12</v>
      </c>
      <c r="Q62" s="50">
        <f t="shared" si="46"/>
        <v>0</v>
      </c>
      <c r="R62" s="49">
        <f t="shared" si="46"/>
        <v>15</v>
      </c>
      <c r="S62" s="50">
        <f t="shared" si="46"/>
        <v>0</v>
      </c>
      <c r="T62" s="49">
        <f t="shared" si="46"/>
        <v>7</v>
      </c>
      <c r="U62" s="50">
        <f t="shared" si="46"/>
        <v>0</v>
      </c>
      <c r="V62" s="49">
        <f t="shared" si="46"/>
        <v>9</v>
      </c>
      <c r="W62" s="50">
        <f t="shared" si="46"/>
        <v>0</v>
      </c>
      <c r="X62" s="49">
        <f t="shared" si="46"/>
        <v>12</v>
      </c>
      <c r="Y62" s="50">
        <f t="shared" si="46"/>
        <v>0</v>
      </c>
      <c r="Z62" s="49">
        <f t="shared" si="46"/>
        <v>15</v>
      </c>
      <c r="AA62" s="50">
        <f t="shared" si="46"/>
        <v>0</v>
      </c>
      <c r="AB62" s="49">
        <f t="shared" si="46"/>
        <v>16</v>
      </c>
      <c r="AC62" s="50">
        <f t="shared" si="46"/>
        <v>0</v>
      </c>
      <c r="AD62" s="49">
        <f t="shared" si="46"/>
        <v>10</v>
      </c>
      <c r="AE62" s="50">
        <f t="shared" si="46"/>
        <v>0</v>
      </c>
      <c r="AF62" s="49">
        <f>SUBTOTAL(109,AF3:AF61)</f>
        <v>140</v>
      </c>
      <c r="AG62" s="50">
        <f>SUBTOTAL(109,AG3:AG61)</f>
        <v>126000</v>
      </c>
      <c r="AH62" s="51">
        <f t="shared" si="34"/>
        <v>900</v>
      </c>
      <c r="AI62" s="57">
        <f>SUBTOTAL(109,AI3:AI61)</f>
        <v>37</v>
      </c>
      <c r="AJ62" s="50">
        <f>SUM(AJ3:AJ61)</f>
        <v>126000</v>
      </c>
      <c r="AK62" s="50">
        <f t="shared" si="36"/>
        <v>-388</v>
      </c>
      <c r="AL62" s="57">
        <f t="shared" si="37"/>
        <v>34</v>
      </c>
      <c r="AM62" s="50">
        <f t="shared" si="38"/>
        <v>0</v>
      </c>
      <c r="AN62" s="50">
        <f t="shared" si="39"/>
        <v>-779</v>
      </c>
      <c r="AO62" s="57">
        <f t="shared" si="40"/>
        <v>31</v>
      </c>
      <c r="AP62" s="50">
        <f t="shared" si="41"/>
        <v>0</v>
      </c>
      <c r="AQ62" s="57">
        <f t="shared" si="42"/>
        <v>-1173</v>
      </c>
      <c r="AR62" s="57">
        <f t="shared" si="43"/>
        <v>41</v>
      </c>
      <c r="AS62" s="50">
        <f t="shared" si="44"/>
        <v>0</v>
      </c>
      <c r="AT62" s="57">
        <f t="shared" si="45"/>
        <v>-1557</v>
      </c>
      <c r="AU62" s="49">
        <f>SUM(AU3:AU61)</f>
        <v>1312</v>
      </c>
      <c r="AV62" s="51">
        <f>SUM(AV3:AV61)</f>
        <v>5406000</v>
      </c>
      <c r="AW62" s="61">
        <f>SUBTOTAL(109,AW3:AW61)</f>
        <v>-1172</v>
      </c>
      <c r="AX62" s="62">
        <f>SUBTOTAL(109,AX3:AX61)</f>
        <v>-5280000</v>
      </c>
      <c r="AY62" s="68"/>
    </row>
    <row r="63" spans="1:56" s="26" customFormat="1" ht="23.25" customHeight="1" thickBot="1" x14ac:dyDescent="0.3">
      <c r="A63" s="34"/>
      <c r="B63" s="27" t="s">
        <v>52</v>
      </c>
      <c r="C63" s="22"/>
      <c r="D63" s="22"/>
      <c r="E63" s="28"/>
      <c r="F63" s="71"/>
      <c r="G63" s="27"/>
      <c r="H63" s="28">
        <v>30</v>
      </c>
      <c r="I63" s="29">
        <v>120000</v>
      </c>
      <c r="J63" s="28">
        <v>40</v>
      </c>
      <c r="K63" s="29">
        <v>160000</v>
      </c>
      <c r="L63" s="28">
        <v>40</v>
      </c>
      <c r="M63" s="29">
        <v>160000</v>
      </c>
      <c r="N63" s="28">
        <v>45</v>
      </c>
      <c r="O63" s="29">
        <v>202500</v>
      </c>
      <c r="P63" s="28">
        <v>50</v>
      </c>
      <c r="Q63" s="29">
        <v>225000</v>
      </c>
      <c r="R63" s="28">
        <v>56</v>
      </c>
      <c r="S63" s="29">
        <v>268800</v>
      </c>
      <c r="T63" s="28">
        <v>46</v>
      </c>
      <c r="U63" s="29">
        <v>174800</v>
      </c>
      <c r="V63" s="28">
        <v>42</v>
      </c>
      <c r="W63" s="29">
        <v>147000</v>
      </c>
      <c r="X63" s="28">
        <v>55</v>
      </c>
      <c r="Y63" s="29">
        <v>220000</v>
      </c>
      <c r="Z63" s="28">
        <v>58</v>
      </c>
      <c r="AA63" s="29">
        <v>243600</v>
      </c>
      <c r="AB63" s="28">
        <v>49</v>
      </c>
      <c r="AC63" s="29">
        <v>220500</v>
      </c>
      <c r="AD63" s="28">
        <v>45</v>
      </c>
      <c r="AE63" s="29">
        <v>193500</v>
      </c>
      <c r="AF63" s="52">
        <f>H63+J63+L63+N63+P63+R63+T63+V63+X63+Z63+AB63+AD63</f>
        <v>556</v>
      </c>
      <c r="AG63" s="53">
        <f>I63+K63+M63+O63+Q63+S63+U63+W63+Y63+AA63+AC63+AE63</f>
        <v>2335700</v>
      </c>
      <c r="AH63" s="54"/>
      <c r="AI63" s="54">
        <f>H63+J63+L63</f>
        <v>110</v>
      </c>
      <c r="AJ63" s="53">
        <f>I63+K63+M63</f>
        <v>440000</v>
      </c>
      <c r="AK63" s="54"/>
      <c r="AL63" s="54">
        <f>N63+P63+R63</f>
        <v>151</v>
      </c>
      <c r="AM63" s="53">
        <f>O63+Q63+S63</f>
        <v>696300</v>
      </c>
      <c r="AN63" s="58"/>
      <c r="AO63" s="58">
        <f>T63+V63+X63</f>
        <v>143</v>
      </c>
      <c r="AP63" s="58">
        <f>U63+W63+Y63</f>
        <v>541800</v>
      </c>
      <c r="AQ63" s="54"/>
      <c r="AR63" s="58">
        <f>Z63+AB63+AD63</f>
        <v>152</v>
      </c>
      <c r="AS63" s="58">
        <f>AA63+AC63+AE63</f>
        <v>657600</v>
      </c>
      <c r="AT63" s="58"/>
      <c r="AU63" s="30"/>
      <c r="AV63" s="30"/>
      <c r="AW63" s="30"/>
      <c r="AX63" s="30"/>
      <c r="AY63" s="31"/>
    </row>
    <row r="64" spans="1:56" s="26" customFormat="1" ht="23.25" customHeight="1" thickBot="1" x14ac:dyDescent="0.3">
      <c r="A64" s="34"/>
      <c r="B64" s="27" t="s">
        <v>53</v>
      </c>
      <c r="C64" s="22"/>
      <c r="D64" s="22"/>
      <c r="E64" s="28"/>
      <c r="F64" s="71"/>
      <c r="G64" s="27"/>
      <c r="H64" s="28">
        <v>25</v>
      </c>
      <c r="I64" s="29">
        <v>110000</v>
      </c>
      <c r="J64" s="28">
        <v>35</v>
      </c>
      <c r="K64" s="29">
        <v>158000</v>
      </c>
      <c r="L64" s="28">
        <v>40</v>
      </c>
      <c r="M64" s="29">
        <v>120000</v>
      </c>
      <c r="N64" s="28">
        <v>50</v>
      </c>
      <c r="O64" s="29">
        <v>200325</v>
      </c>
      <c r="P64" s="28">
        <v>58</v>
      </c>
      <c r="Q64" s="29">
        <v>250000</v>
      </c>
      <c r="R64" s="28">
        <v>72</v>
      </c>
      <c r="S64" s="29">
        <v>325000</v>
      </c>
      <c r="T64" s="28">
        <v>56</v>
      </c>
      <c r="U64" s="29">
        <v>248000</v>
      </c>
      <c r="V64" s="28">
        <v>40</v>
      </c>
      <c r="W64" s="29">
        <v>150000</v>
      </c>
      <c r="X64" s="28">
        <v>56</v>
      </c>
      <c r="Y64" s="29">
        <v>250000</v>
      </c>
      <c r="Z64" s="28">
        <v>62</v>
      </c>
      <c r="AA64" s="29">
        <v>273000</v>
      </c>
      <c r="AB64" s="28">
        <v>45</v>
      </c>
      <c r="AC64" s="29">
        <v>212000</v>
      </c>
      <c r="AD64" s="28">
        <v>49</v>
      </c>
      <c r="AE64" s="29">
        <v>201000</v>
      </c>
      <c r="AF64" s="52">
        <f>H64+J64+L64+N64+P64+R64+T64+V64+X64+Z64+AB64+AD64</f>
        <v>588</v>
      </c>
      <c r="AG64" s="53">
        <f>I64+K64+M64+O64+Q64+S64+U64+W64+Y64+AA64+AC64+AE64</f>
        <v>2497325</v>
      </c>
      <c r="AH64" s="54"/>
      <c r="AI64" s="54">
        <f>H64+J64+L64</f>
        <v>100</v>
      </c>
      <c r="AJ64" s="53">
        <f>I64+K64+M64</f>
        <v>388000</v>
      </c>
      <c r="AK64" s="54"/>
      <c r="AL64" s="54">
        <f>N64+P64+R64</f>
        <v>180</v>
      </c>
      <c r="AM64" s="53">
        <f>O64+Q64+S64</f>
        <v>775325</v>
      </c>
      <c r="AN64" s="58"/>
      <c r="AO64" s="58">
        <f>T64+V64+X64</f>
        <v>152</v>
      </c>
      <c r="AP64" s="58">
        <f>U64+W64+Y64</f>
        <v>648000</v>
      </c>
      <c r="AQ64" s="54"/>
      <c r="AR64" s="58">
        <f>Z64+AB64+AD64</f>
        <v>156</v>
      </c>
      <c r="AS64" s="58">
        <f>AA64+AC64+AE64</f>
        <v>686000</v>
      </c>
      <c r="AT64" s="58"/>
      <c r="AU64" s="30"/>
      <c r="AV64" s="30"/>
      <c r="AW64" s="30"/>
      <c r="AX64" s="30"/>
      <c r="AY64" s="31"/>
    </row>
  </sheetData>
  <sheetProtection formatCells="0" formatColumns="0" formatRows="0" insertColumns="0" selectLockedCells="1" sort="0" autoFilter="0" pivotTables="0" selectUnlockedCells="1"/>
  <sortState xmlns:xlrd2="http://schemas.microsoft.com/office/spreadsheetml/2017/richdata2" ref="A3:BD65385">
    <sortCondition ref="B3:B65385"/>
  </sortState>
  <conditionalFormatting sqref="AY2 BC63 AZ63 AZ65:AZ1048576 BC65:BC1048576 AW3:AY62">
    <cfRule type="cellIs" dxfId="102" priority="41" operator="lessThan">
      <formula>0</formula>
    </cfRule>
  </conditionalFormatting>
  <conditionalFormatting sqref="AZ63:BB63 AZ65:BB1048576 AW3:AX62">
    <cfRule type="cellIs" dxfId="101" priority="39" operator="greaterThan">
      <formula>0</formula>
    </cfRule>
  </conditionalFormatting>
  <conditionalFormatting sqref="AJ65:AJ1048576 AF2"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K65:AL1048576 AG2 AK63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M65:AM1048576 AH2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W6:AY7">
    <cfRule type="cellIs" dxfId="100" priority="34" operator="lessThan">
      <formula>0</formula>
    </cfRule>
  </conditionalFormatting>
  <conditionalFormatting sqref="AW6:AX7">
    <cfRule type="cellIs" dxfId="99" priority="33" operator="greaterThan">
      <formula>0</formula>
    </cfRule>
  </conditionalFormatting>
  <conditionalFormatting sqref="AW8:AY8">
    <cfRule type="cellIs" dxfId="98" priority="29" operator="lessThan">
      <formula>0</formula>
    </cfRule>
  </conditionalFormatting>
  <conditionalFormatting sqref="AW8:AX8">
    <cfRule type="cellIs" dxfId="97" priority="28" operator="greaterThan">
      <formula>0</formula>
    </cfRule>
  </conditionalFormatting>
  <conditionalFormatting sqref="AW13:AY13">
    <cfRule type="cellIs" dxfId="96" priority="24" operator="lessThan">
      <formula>0</formula>
    </cfRule>
  </conditionalFormatting>
  <conditionalFormatting sqref="AW13:AX13">
    <cfRule type="cellIs" dxfId="95" priority="23" operator="greaterThan">
      <formula>0</formula>
    </cfRule>
  </conditionalFormatting>
  <conditionalFormatting sqref="AW14:AY25">
    <cfRule type="cellIs" dxfId="94" priority="19" operator="lessThan">
      <formula>0</formula>
    </cfRule>
  </conditionalFormatting>
  <conditionalFormatting sqref="AW14:AX25">
    <cfRule type="cellIs" dxfId="93" priority="18" operator="greaterThan">
      <formula>0</formula>
    </cfRule>
  </conditionalFormatting>
  <conditionalFormatting sqref="AT3:AT61">
    <cfRule type="cellIs" dxfId="92" priority="7" operator="lessThan">
      <formula>0</formula>
    </cfRule>
  </conditionalFormatting>
  <conditionalFormatting sqref="AF3:AF61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G3:AG61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H3:AH61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C64 AZ64">
    <cfRule type="cellIs" dxfId="91" priority="3" operator="lessThan">
      <formula>0</formula>
    </cfRule>
  </conditionalFormatting>
  <conditionalFormatting sqref="AZ64:BB64">
    <cfRule type="cellIs" dxfId="90" priority="2" operator="greaterThan">
      <formula>0</formula>
    </cfRule>
  </conditionalFormatting>
  <conditionalFormatting sqref="AK64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dataValidations disablePrompts="1" count="2">
    <dataValidation type="list" allowBlank="1" showInputMessage="1" showErrorMessage="1" sqref="C61" xr:uid="{00000000-0002-0000-0200-000000000000}">
      <formula1>"N,R,L"</formula1>
    </dataValidation>
    <dataValidation type="list" allowBlank="1" showInputMessage="1" showErrorMessage="1" sqref="C3:C60" xr:uid="{E8CDFCA5-82E4-40AA-B82E-F5D3079D44EF}">
      <formula1>"Н,С,П"</formula1>
    </dataValidation>
  </dataValidations>
  <printOptions horizontalCentered="1" verticalCentered="1"/>
  <pageMargins left="0.23622047244094491" right="0.23622047244094491" top="0.74803149606299213" bottom="0.74803149606299213" header="0.11811023622047245" footer="0.31496062992125984"/>
  <pageSetup paperSize="9" scale="47" fitToWidth="2" fitToHeight="0" pageOrder="overThenDown" orientation="landscape" cellComments="asDisplayed" r:id="rId1"/>
  <headerFooter>
    <oddHeader>&amp;L&amp;G
&amp;"Arial Narrow,полужирный"&amp;K0070C0Импульс для эффективных продаж в отеле! &amp;C
&amp;"-,полужирный"&amp;14&amp;K0070C0Отчет о полученном бизнесе за текущий год&amp;R&amp;K0070C0&amp;D</oddHeader>
    <oddFooter>&amp;L&amp;"Arial Nova Cond Light,полужирный"&amp;10&amp;K0070C0Тел. +7 499 577 0449 
www.impulsehospitality.com&amp;C&amp;"Arial Nova Cond Light,обычный"&amp;K0070C0© Impulse Hospitality, 2012-2018.Все права защищены&amp;R&amp;"Arial Nova Cond Light,обычный"&amp;10&amp;K0070C0&amp;F,  
стр.&amp;P из &amp;N</oddFooter>
  </headerFooter>
  <rowBreaks count="1" manualBreakCount="1">
    <brk id="65" max="16383" man="1"/>
  </rowBreaks>
  <colBreaks count="1" manualBreakCount="1">
    <brk id="34" max="64" man="1"/>
  </colBreaks>
  <legacyDrawing r:id="rId2"/>
  <legacyDrawingHF r:id="rId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58AAF-181E-4990-B75A-2F0B94F155B7}">
  <sheetPr>
    <pageSetUpPr fitToPage="1"/>
  </sheetPr>
  <dimension ref="A11"/>
  <sheetViews>
    <sheetView zoomScaleNormal="100" zoomScalePageLayoutView="90" workbookViewId="0">
      <selection sqref="A1:X32"/>
    </sheetView>
  </sheetViews>
  <sheetFormatPr defaultRowHeight="15" x14ac:dyDescent="0.25"/>
  <sheetData>
    <row r="11" ht="18.75" customHeight="1" x14ac:dyDescent="0.25"/>
  </sheetData>
  <printOptions horizontalCentered="1" verticalCentered="1"/>
  <pageMargins left="0.23622047244094491" right="0.23622047244094491" top="0.74803149606299213" bottom="0.74803149606299213" header="0.11811023622047245" footer="0.31496062992125984"/>
  <pageSetup scale="61" orientation="landscape" r:id="rId1"/>
  <headerFooter>
    <oddHeader>&amp;L&amp;"Arial Narrow,обычный"&amp;G
&amp;"Arial Narrow,полужирный"&amp;K0070C0Импульс для эффективных продаж в отеле! &amp;"-,полужирный"
&amp;C&amp;"-,полужирный"&amp;14&amp;K0070C0ДИНАМИКА ОБЪЕМОВ БИЗНЕСА ПО СЕГМЕНТУ (по месяцам)</oddHeader>
    <oddFooter>&amp;L&amp;"Arial Nova Cond Light,полужирный"&amp;10&amp;K0070C0Тел. +7 499 577 0449 
www.impulsehospitality.com&amp;C&amp;"Arial Nova Cond Light,обычный"&amp;10&amp;K0070C0© Impulse Hospitality, 2012-2018.Все права защищены&amp;R&amp;"Arial Nova Cond Light,обычный"&amp;10&amp;K0070C0&amp;F,  
стр.&amp;P из &amp;N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106AB-979F-4057-8AB8-74DB02019196}">
  <sheetPr>
    <pageSetUpPr fitToPage="1"/>
  </sheetPr>
  <dimension ref="A1"/>
  <sheetViews>
    <sheetView zoomScaleNormal="100" workbookViewId="0">
      <selection activeCell="M32" sqref="M32"/>
    </sheetView>
  </sheetViews>
  <sheetFormatPr defaultRowHeight="15" x14ac:dyDescent="0.25"/>
  <sheetData/>
  <printOptions horizontalCentered="1" verticalCentered="1"/>
  <pageMargins left="0.23622047244094491" right="0.23622047244094491" top="0.74803149606299213" bottom="0.74803149606299213" header="0.11811023622047245" footer="0.31496062992125984"/>
  <pageSetup scale="61" orientation="landscape" r:id="rId1"/>
  <headerFooter>
    <oddHeader>&amp;L&amp;"Arial Narrow,обычный"&amp;G
&amp;"Arial Narrow,полужирный"&amp;K0070C0Импульс для эффективных продаж в отеле! &amp;"-,полужирный"
&amp;C&amp;"-,полужирный"&amp;14&amp;K0070C0ДИНАМИКА ОБЪЕМОВ БИЗНЕСА ПО СЕГМЕНТУ (по кварталам)</oddHeader>
    <oddFooter>&amp;L&amp;"Arial Nova Cond Light,полужирный"&amp;10&amp;K0070C0Тел. +7 499 577 0449 
www.impulsehospitality.com&amp;C&amp;"Arial Nova Cond Light,обычный"&amp;10&amp;K0070C0© Impulse Hospitality, 2012-2018.Все права защищены&amp;R&amp;"Arial Nova Cond Light,обычный"&amp;10&amp;K0070C0&amp;F,  
стр.&amp;P из &amp;N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F9254-FD7A-4F05-A1AD-ED6EE70EC63C}">
  <sheetPr>
    <pageSetUpPr fitToPage="1"/>
  </sheetPr>
  <dimension ref="A1:K34"/>
  <sheetViews>
    <sheetView zoomScaleNormal="100" workbookViewId="0">
      <selection activeCell="L13" sqref="L13"/>
    </sheetView>
  </sheetViews>
  <sheetFormatPr defaultRowHeight="15" x14ac:dyDescent="0.25"/>
  <cols>
    <col min="1" max="1" width="11.42578125" customWidth="1"/>
    <col min="2" max="2" width="20.5703125" bestFit="1" customWidth="1"/>
    <col min="3" max="3" width="13.42578125" bestFit="1" customWidth="1"/>
    <col min="4" max="4" width="17.28515625" bestFit="1" customWidth="1"/>
    <col min="5" max="7" width="11.42578125" customWidth="1"/>
    <col min="8" max="8" width="20.5703125" bestFit="1" customWidth="1"/>
    <col min="9" max="9" width="8.85546875" bestFit="1" customWidth="1"/>
    <col min="10" max="10" width="21.7109375" bestFit="1" customWidth="1"/>
    <col min="11" max="12" width="11.42578125" customWidth="1"/>
  </cols>
  <sheetData>
    <row r="1" spans="1:11" x14ac:dyDescent="0.25">
      <c r="A1" s="73"/>
      <c r="B1" s="73"/>
      <c r="C1" s="73"/>
      <c r="D1" s="73"/>
      <c r="E1" s="73"/>
      <c r="F1" s="73"/>
      <c r="G1" s="73"/>
      <c r="H1" s="73"/>
      <c r="I1" s="73"/>
      <c r="J1" s="73"/>
      <c r="K1" s="73"/>
    </row>
    <row r="2" spans="1:11" x14ac:dyDescent="0.25">
      <c r="A2" s="73"/>
      <c r="B2" s="73"/>
      <c r="C2" s="73"/>
      <c r="D2" s="73"/>
      <c r="E2" s="73"/>
      <c r="F2" s="73"/>
      <c r="G2" s="73"/>
      <c r="H2" s="73"/>
      <c r="I2" s="73"/>
      <c r="J2" s="73"/>
      <c r="K2" s="73"/>
    </row>
    <row r="3" spans="1:11" x14ac:dyDescent="0.25">
      <c r="A3" s="73"/>
      <c r="B3" s="74" t="s">
        <v>70</v>
      </c>
      <c r="C3" s="74" t="s">
        <v>72</v>
      </c>
      <c r="D3" s="74" t="s">
        <v>71</v>
      </c>
      <c r="E3" s="73"/>
      <c r="F3" s="73"/>
      <c r="G3" s="73"/>
      <c r="H3" s="74" t="s">
        <v>70</v>
      </c>
      <c r="I3" s="74" t="s">
        <v>73</v>
      </c>
      <c r="J3" s="74" t="s">
        <v>83</v>
      </c>
      <c r="K3" s="73"/>
    </row>
    <row r="4" spans="1:11" x14ac:dyDescent="0.25">
      <c r="A4" s="73"/>
      <c r="B4" s="75" t="s">
        <v>68</v>
      </c>
      <c r="C4" s="74">
        <v>0</v>
      </c>
      <c r="D4" s="74"/>
      <c r="E4" s="73"/>
      <c r="F4" s="73"/>
      <c r="G4" s="73"/>
      <c r="H4" s="75" t="s">
        <v>68</v>
      </c>
      <c r="I4" s="74">
        <v>0</v>
      </c>
      <c r="J4" s="74"/>
      <c r="K4" s="73"/>
    </row>
    <row r="5" spans="1:11" x14ac:dyDescent="0.25">
      <c r="A5" s="73"/>
      <c r="B5" s="75" t="s">
        <v>65</v>
      </c>
      <c r="C5" s="74">
        <v>115</v>
      </c>
      <c r="D5" s="74">
        <v>2</v>
      </c>
      <c r="E5" s="73"/>
      <c r="F5" s="73"/>
      <c r="G5" s="73"/>
      <c r="H5" s="75" t="s">
        <v>65</v>
      </c>
      <c r="I5" s="74">
        <v>21000</v>
      </c>
      <c r="J5" s="74">
        <v>2</v>
      </c>
      <c r="K5" s="73"/>
    </row>
    <row r="6" spans="1:11" x14ac:dyDescent="0.25">
      <c r="A6" s="73"/>
      <c r="B6" s="75" t="s">
        <v>67</v>
      </c>
      <c r="C6" s="74">
        <v>0</v>
      </c>
      <c r="D6" s="74">
        <v>1</v>
      </c>
      <c r="E6" s="73"/>
      <c r="F6" s="73"/>
      <c r="G6" s="73"/>
      <c r="H6" s="75" t="s">
        <v>67</v>
      </c>
      <c r="I6" s="74">
        <v>0</v>
      </c>
      <c r="J6" s="74">
        <v>1</v>
      </c>
      <c r="K6" s="73"/>
    </row>
    <row r="7" spans="1:11" x14ac:dyDescent="0.25">
      <c r="A7" s="73"/>
      <c r="B7" s="75" t="s">
        <v>66</v>
      </c>
      <c r="C7" s="74">
        <v>23</v>
      </c>
      <c r="D7" s="74">
        <v>7</v>
      </c>
      <c r="E7" s="73"/>
      <c r="F7" s="73"/>
      <c r="G7" s="73"/>
      <c r="H7" s="75" t="s">
        <v>66</v>
      </c>
      <c r="I7" s="74">
        <v>94000</v>
      </c>
      <c r="J7" s="74">
        <v>7</v>
      </c>
      <c r="K7" s="73"/>
    </row>
    <row r="8" spans="1:11" x14ac:dyDescent="0.25">
      <c r="A8" s="73"/>
      <c r="B8" s="75" t="s">
        <v>69</v>
      </c>
      <c r="C8" s="74">
        <v>138</v>
      </c>
      <c r="D8" s="74">
        <v>10</v>
      </c>
      <c r="E8" s="73"/>
      <c r="F8" s="73"/>
      <c r="G8" s="73"/>
      <c r="H8" s="75" t="s">
        <v>69</v>
      </c>
      <c r="I8" s="74">
        <v>115000</v>
      </c>
      <c r="J8" s="74">
        <v>10</v>
      </c>
      <c r="K8" s="73"/>
    </row>
    <row r="9" spans="1:11" x14ac:dyDescent="0.25">
      <c r="A9" s="73"/>
      <c r="B9" s="73"/>
      <c r="C9" s="73"/>
      <c r="D9" s="73"/>
      <c r="E9" s="73"/>
      <c r="F9" s="73"/>
      <c r="G9" s="73"/>
      <c r="H9" s="73"/>
      <c r="I9" s="73"/>
      <c r="J9" s="73"/>
      <c r="K9" s="73"/>
    </row>
    <row r="10" spans="1:11" x14ac:dyDescent="0.25">
      <c r="A10" s="73"/>
      <c r="B10" s="73"/>
      <c r="C10" s="73"/>
      <c r="D10" s="73"/>
      <c r="E10" s="73"/>
      <c r="F10" s="73"/>
      <c r="G10" s="73"/>
      <c r="H10" s="73"/>
      <c r="I10" s="73"/>
      <c r="J10" s="73"/>
      <c r="K10" s="73"/>
    </row>
    <row r="11" spans="1:11" x14ac:dyDescent="0.25">
      <c r="A11" s="73"/>
      <c r="B11" s="73"/>
      <c r="C11" s="73"/>
      <c r="D11" s="73"/>
      <c r="E11" s="73"/>
      <c r="F11" s="73"/>
      <c r="G11" s="73"/>
      <c r="H11" s="73"/>
      <c r="I11" s="73"/>
      <c r="J11" s="73"/>
      <c r="K11" s="73"/>
    </row>
    <row r="12" spans="1:11" x14ac:dyDescent="0.25">
      <c r="A12" s="73"/>
      <c r="B12" s="73"/>
      <c r="C12" s="73"/>
      <c r="D12" s="73"/>
      <c r="E12" s="73"/>
      <c r="F12" s="73"/>
      <c r="G12" s="73"/>
      <c r="H12" s="73"/>
      <c r="I12" s="73"/>
      <c r="J12" s="73"/>
      <c r="K12" s="73"/>
    </row>
    <row r="13" spans="1:11" x14ac:dyDescent="0.25">
      <c r="A13" s="73"/>
      <c r="B13" s="73"/>
      <c r="C13" s="73"/>
      <c r="D13" s="73"/>
      <c r="E13" s="73"/>
      <c r="F13" s="73"/>
      <c r="G13" s="73"/>
      <c r="H13" s="73"/>
      <c r="I13" s="73"/>
      <c r="J13" s="73"/>
      <c r="K13" s="73"/>
    </row>
    <row r="14" spans="1:11" x14ac:dyDescent="0.25">
      <c r="A14" s="73"/>
      <c r="B14" s="73"/>
      <c r="C14" s="73"/>
      <c r="D14" s="73"/>
      <c r="E14" s="73"/>
      <c r="F14" s="73"/>
      <c r="G14" s="73"/>
      <c r="H14" s="73"/>
      <c r="I14" s="73"/>
      <c r="J14" s="73"/>
      <c r="K14" s="73"/>
    </row>
    <row r="15" spans="1:11" x14ac:dyDescent="0.25">
      <c r="A15" s="73"/>
      <c r="B15" s="73"/>
      <c r="C15" s="73"/>
      <c r="D15" s="73"/>
      <c r="E15" s="73"/>
      <c r="F15" s="73"/>
      <c r="G15" s="73"/>
      <c r="H15" s="73"/>
      <c r="I15" s="73"/>
      <c r="J15" s="73"/>
      <c r="K15" s="73"/>
    </row>
    <row r="16" spans="1:11" x14ac:dyDescent="0.25">
      <c r="A16" s="73"/>
      <c r="B16" s="73"/>
      <c r="C16" s="73"/>
      <c r="D16" s="73"/>
      <c r="E16" s="73"/>
      <c r="F16" s="73"/>
      <c r="G16" s="73"/>
      <c r="H16" s="73"/>
      <c r="I16" s="73"/>
      <c r="J16" s="73"/>
      <c r="K16" s="73"/>
    </row>
    <row r="17" spans="1:11" x14ac:dyDescent="0.25">
      <c r="A17" s="73"/>
      <c r="B17" s="73"/>
      <c r="C17" s="73"/>
      <c r="D17" s="73"/>
      <c r="E17" s="73"/>
      <c r="F17" s="73"/>
      <c r="G17" s="73"/>
      <c r="H17" s="73"/>
      <c r="I17" s="73"/>
      <c r="J17" s="73"/>
      <c r="K17" s="73"/>
    </row>
    <row r="18" spans="1:11" x14ac:dyDescent="0.25">
      <c r="A18" s="73"/>
      <c r="B18" s="73"/>
      <c r="C18" s="73"/>
      <c r="D18" s="73"/>
      <c r="E18" s="73"/>
      <c r="F18" s="73"/>
      <c r="G18" s="73"/>
      <c r="H18" s="73"/>
      <c r="I18" s="73"/>
      <c r="J18" s="73"/>
      <c r="K18" s="73"/>
    </row>
    <row r="19" spans="1:11" x14ac:dyDescent="0.25">
      <c r="A19" s="73"/>
      <c r="B19" s="73"/>
      <c r="C19" s="73"/>
      <c r="D19" s="73"/>
      <c r="E19" s="73"/>
      <c r="F19" s="73"/>
      <c r="G19" s="73"/>
      <c r="H19" s="73"/>
      <c r="I19" s="73"/>
      <c r="J19" s="73"/>
      <c r="K19" s="73"/>
    </row>
    <row r="20" spans="1:11" x14ac:dyDescent="0.25">
      <c r="A20" s="73"/>
      <c r="B20" s="73"/>
      <c r="C20" s="73"/>
      <c r="D20" s="73"/>
      <c r="E20" s="73"/>
      <c r="F20" s="73"/>
      <c r="G20" s="73"/>
      <c r="H20" s="73"/>
      <c r="I20" s="73"/>
      <c r="J20" s="73"/>
      <c r="K20" s="73"/>
    </row>
    <row r="21" spans="1:11" x14ac:dyDescent="0.25">
      <c r="A21" s="73"/>
      <c r="B21" s="73"/>
      <c r="C21" s="73"/>
      <c r="D21" s="73"/>
      <c r="E21" s="73"/>
      <c r="F21" s="73"/>
      <c r="G21" s="73"/>
      <c r="H21" s="73"/>
      <c r="I21" s="73"/>
      <c r="J21" s="73"/>
      <c r="K21" s="73"/>
    </row>
    <row r="22" spans="1:11" x14ac:dyDescent="0.25">
      <c r="A22" s="73"/>
      <c r="B22" s="73"/>
      <c r="C22" s="73"/>
      <c r="D22" s="73"/>
      <c r="E22" s="73"/>
      <c r="F22" s="73"/>
      <c r="G22" s="73"/>
      <c r="H22" s="73"/>
      <c r="I22" s="73"/>
      <c r="J22" s="73"/>
      <c r="K22" s="73"/>
    </row>
    <row r="23" spans="1:11" x14ac:dyDescent="0.25">
      <c r="A23" s="73"/>
      <c r="B23" s="73"/>
      <c r="C23" s="73"/>
      <c r="D23" s="73"/>
      <c r="E23" s="73"/>
      <c r="F23" s="73"/>
      <c r="G23" s="73"/>
      <c r="H23" s="73"/>
      <c r="I23" s="73"/>
      <c r="J23" s="73"/>
      <c r="K23" s="73"/>
    </row>
    <row r="24" spans="1:11" x14ac:dyDescent="0.25">
      <c r="A24" s="73"/>
      <c r="B24" s="73"/>
      <c r="C24" s="73"/>
      <c r="D24" s="73"/>
      <c r="E24" s="73"/>
      <c r="F24" s="73"/>
      <c r="G24" s="73"/>
      <c r="H24" s="73"/>
      <c r="I24" s="73"/>
      <c r="J24" s="73"/>
      <c r="K24" s="73"/>
    </row>
    <row r="25" spans="1:11" x14ac:dyDescent="0.25">
      <c r="A25" s="73"/>
      <c r="B25" s="73"/>
      <c r="C25" s="73"/>
      <c r="D25" s="73"/>
      <c r="E25" s="73"/>
      <c r="F25" s="73"/>
      <c r="G25" s="73"/>
      <c r="H25" s="73"/>
      <c r="I25" s="73"/>
      <c r="J25" s="73"/>
      <c r="K25" s="73"/>
    </row>
    <row r="26" spans="1:11" x14ac:dyDescent="0.25">
      <c r="A26" s="73"/>
      <c r="B26" s="73"/>
      <c r="C26" s="73"/>
      <c r="D26" s="73"/>
      <c r="E26" s="73"/>
      <c r="F26" s="73"/>
      <c r="G26" s="73"/>
      <c r="H26" s="73"/>
      <c r="I26" s="73"/>
      <c r="J26" s="73"/>
      <c r="K26" s="73"/>
    </row>
    <row r="27" spans="1:11" x14ac:dyDescent="0.25">
      <c r="A27" s="73"/>
      <c r="B27" s="73"/>
      <c r="C27" s="73"/>
      <c r="D27" s="73"/>
      <c r="E27" s="73"/>
      <c r="F27" s="73"/>
      <c r="G27" s="73"/>
      <c r="H27" s="73"/>
      <c r="I27" s="73"/>
      <c r="J27" s="73"/>
      <c r="K27" s="73"/>
    </row>
    <row r="28" spans="1:11" x14ac:dyDescent="0.25">
      <c r="A28" s="73"/>
      <c r="B28" s="73"/>
      <c r="C28" s="73"/>
      <c r="D28" s="73"/>
      <c r="E28" s="73"/>
      <c r="F28" s="73"/>
      <c r="G28" s="73"/>
      <c r="H28" s="73"/>
      <c r="I28" s="73"/>
      <c r="J28" s="73"/>
      <c r="K28" s="73"/>
    </row>
    <row r="29" spans="1:11" x14ac:dyDescent="0.25">
      <c r="A29" s="73"/>
      <c r="B29" s="73"/>
      <c r="C29" s="73"/>
      <c r="D29" s="73"/>
      <c r="E29" s="73"/>
      <c r="F29" s="73"/>
      <c r="G29" s="73"/>
      <c r="H29" s="73"/>
      <c r="I29" s="73"/>
      <c r="J29" s="73"/>
      <c r="K29" s="73"/>
    </row>
    <row r="30" spans="1:11" x14ac:dyDescent="0.25">
      <c r="A30" s="73"/>
      <c r="B30" s="73"/>
      <c r="C30" s="73"/>
      <c r="D30" s="73"/>
      <c r="E30" s="73"/>
      <c r="F30" s="73"/>
      <c r="G30" s="73"/>
      <c r="H30" s="73"/>
      <c r="I30" s="73"/>
      <c r="J30" s="73"/>
      <c r="K30" s="73"/>
    </row>
    <row r="31" spans="1:11" x14ac:dyDescent="0.2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</row>
    <row r="32" spans="1:11" x14ac:dyDescent="0.25">
      <c r="A32" s="73"/>
      <c r="B32" s="73"/>
      <c r="C32" s="73"/>
      <c r="D32" s="73"/>
      <c r="E32" s="73"/>
      <c r="F32" s="73"/>
      <c r="G32" s="73"/>
      <c r="H32" s="73"/>
      <c r="I32" s="73"/>
      <c r="J32" s="73"/>
      <c r="K32" s="73"/>
    </row>
    <row r="33" spans="1:11" x14ac:dyDescent="0.25">
      <c r="A33" s="73"/>
      <c r="B33" s="73"/>
      <c r="C33" s="73"/>
      <c r="D33" s="73"/>
      <c r="E33" s="73"/>
      <c r="F33" s="73"/>
      <c r="G33" s="73"/>
      <c r="H33" s="73"/>
      <c r="I33" s="73"/>
      <c r="J33" s="73"/>
      <c r="K33" s="73"/>
    </row>
    <row r="34" spans="1:11" x14ac:dyDescent="0.25">
      <c r="A34" s="73"/>
      <c r="B34" s="73"/>
      <c r="C34" s="73"/>
      <c r="D34" s="73"/>
      <c r="E34" s="73"/>
      <c r="F34" s="73"/>
      <c r="G34" s="73"/>
      <c r="H34" s="73"/>
      <c r="I34" s="73"/>
      <c r="J34" s="73"/>
      <c r="K34" s="73"/>
    </row>
  </sheetData>
  <printOptions horizontalCentered="1" verticalCentered="1"/>
  <pageMargins left="0.23622047244094491" right="0.23622047244094491" top="0.74803149606299213" bottom="0.74803149606299213" header="0.11811023622047245" footer="0.31496062992125984"/>
  <pageSetup scale="84" orientation="landscape" r:id="rId3"/>
  <headerFooter>
    <oddHeader>&amp;L&amp;"Arial Narrow,обычный"&amp;K000000&amp;G&amp;K0070C0
&amp;"Arial Narrow,полужирный"Импульс для эффективных продаж в отеле! &amp;C&amp;"-,полужирный"&amp;14&amp;K0070C0АНАЛИЗ БИЗНЕСА ПО СТАТУСАМ КЛИЕНТОВ</oddHeader>
    <oddFooter>&amp;L&amp;"Arial Nova Cond Light,полужирный"&amp;10&amp;K0070C0Тел. +7 499 577 0449 
www.impulsehospitality.com&amp;C&amp;"Arial Nova Cond Light,обычный"&amp;K0070C0© Impulse Hospitality, 2012-2018.Все права защищены&amp;R&amp;"Arial Nova Cond Light,обычный"&amp;K0070C0&amp;F,  
стр.&amp;P из &amp;N</oddFooter>
  </headerFooter>
  <drawing r:id="rId4"/>
  <legacyDrawingHF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21904-100D-4696-966F-08B31C080B96}">
  <sheetPr>
    <pageSetUpPr fitToPage="1"/>
  </sheetPr>
  <dimension ref="A1:M5"/>
  <sheetViews>
    <sheetView tabSelected="1" zoomScaleNormal="100" workbookViewId="0">
      <selection activeCell="G31" sqref="G31"/>
    </sheetView>
  </sheetViews>
  <sheetFormatPr defaultRowHeight="15" x14ac:dyDescent="0.25"/>
  <cols>
    <col min="1" max="1" width="17.28515625" bestFit="1" customWidth="1"/>
    <col min="2" max="2" width="16.5703125" bestFit="1" customWidth="1"/>
    <col min="3" max="3" width="13.85546875" bestFit="1" customWidth="1"/>
    <col min="4" max="4" width="14.42578125" bestFit="1" customWidth="1"/>
    <col min="5" max="5" width="15" bestFit="1" customWidth="1"/>
    <col min="6" max="6" width="15.140625" bestFit="1" customWidth="1"/>
    <col min="8" max="8" width="17.28515625" bestFit="1" customWidth="1"/>
    <col min="9" max="9" width="12.42578125" bestFit="1" customWidth="1"/>
    <col min="10" max="10" width="10.85546875" bestFit="1" customWidth="1"/>
    <col min="11" max="11" width="11" bestFit="1" customWidth="1"/>
    <col min="12" max="12" width="11.5703125" bestFit="1" customWidth="1"/>
    <col min="13" max="13" width="11.7109375" bestFit="1" customWidth="1"/>
  </cols>
  <sheetData>
    <row r="1" spans="1:13" x14ac:dyDescent="0.25">
      <c r="A1" s="70" t="s">
        <v>74</v>
      </c>
      <c r="B1" t="s">
        <v>46</v>
      </c>
      <c r="C1" t="s">
        <v>34</v>
      </c>
      <c r="D1" t="s">
        <v>32</v>
      </c>
      <c r="E1" t="s">
        <v>28</v>
      </c>
      <c r="F1" t="s">
        <v>30</v>
      </c>
      <c r="H1" s="70" t="s">
        <v>74</v>
      </c>
      <c r="I1" t="s">
        <v>76</v>
      </c>
      <c r="J1" t="s">
        <v>75</v>
      </c>
      <c r="K1" t="s">
        <v>31</v>
      </c>
      <c r="L1" t="s">
        <v>27</v>
      </c>
      <c r="M1" t="s">
        <v>29</v>
      </c>
    </row>
    <row r="2" spans="1:13" x14ac:dyDescent="0.25">
      <c r="A2" s="1" t="s">
        <v>68</v>
      </c>
      <c r="B2">
        <v>115000</v>
      </c>
      <c r="C2">
        <v>115000</v>
      </c>
      <c r="D2">
        <v>0</v>
      </c>
      <c r="E2">
        <v>0</v>
      </c>
      <c r="F2">
        <v>0</v>
      </c>
      <c r="H2" s="1" t="s">
        <v>68</v>
      </c>
      <c r="I2">
        <v>138</v>
      </c>
      <c r="J2">
        <v>35</v>
      </c>
      <c r="K2">
        <v>34</v>
      </c>
      <c r="L2">
        <v>31</v>
      </c>
      <c r="M2">
        <v>41</v>
      </c>
    </row>
    <row r="3" spans="1:13" x14ac:dyDescent="0.25">
      <c r="A3" s="1" t="s">
        <v>51</v>
      </c>
      <c r="B3">
        <v>77000</v>
      </c>
      <c r="C3">
        <v>77000</v>
      </c>
      <c r="D3">
        <v>0</v>
      </c>
      <c r="E3">
        <v>0</v>
      </c>
      <c r="F3">
        <v>0</v>
      </c>
      <c r="H3" s="1" t="s">
        <v>51</v>
      </c>
      <c r="I3">
        <v>127</v>
      </c>
      <c r="J3">
        <v>24</v>
      </c>
      <c r="K3">
        <v>34</v>
      </c>
      <c r="L3">
        <v>31</v>
      </c>
      <c r="M3">
        <v>41</v>
      </c>
    </row>
    <row r="4" spans="1:13" x14ac:dyDescent="0.25">
      <c r="A4" s="1" t="s">
        <v>50</v>
      </c>
      <c r="B4">
        <v>38000</v>
      </c>
      <c r="C4">
        <v>38000</v>
      </c>
      <c r="D4">
        <v>0</v>
      </c>
      <c r="E4">
        <v>0</v>
      </c>
      <c r="F4">
        <v>0</v>
      </c>
      <c r="H4" s="1" t="s">
        <v>50</v>
      </c>
      <c r="I4">
        <v>11</v>
      </c>
      <c r="J4">
        <v>11</v>
      </c>
      <c r="K4">
        <v>0</v>
      </c>
      <c r="L4">
        <v>0</v>
      </c>
      <c r="M4">
        <v>0</v>
      </c>
    </row>
    <row r="5" spans="1:13" x14ac:dyDescent="0.25">
      <c r="A5" s="1" t="s">
        <v>69</v>
      </c>
      <c r="B5">
        <v>230000</v>
      </c>
      <c r="C5">
        <v>230000</v>
      </c>
      <c r="D5">
        <v>0</v>
      </c>
      <c r="E5">
        <v>0</v>
      </c>
      <c r="F5">
        <v>0</v>
      </c>
      <c r="H5" s="1" t="s">
        <v>69</v>
      </c>
      <c r="I5">
        <v>276</v>
      </c>
      <c r="J5">
        <v>70</v>
      </c>
      <c r="K5">
        <v>68</v>
      </c>
      <c r="L5">
        <v>62</v>
      </c>
      <c r="M5">
        <v>82</v>
      </c>
    </row>
  </sheetData>
  <printOptions horizontalCentered="1" verticalCentered="1"/>
  <pageMargins left="0.23622047244094491" right="0.23622047244094491" top="0.74803149606299213" bottom="0.74803149606299213" header="0.11811023622047245" footer="0.31496062992125984"/>
  <pageSetup paperSize="9" scale="73" orientation="landscape" r:id="rId3"/>
  <headerFooter>
    <oddHeader>&amp;L&amp;"Arial Narrow,обычный"&amp;G
&amp;"Arial Narrow,полужирный"&amp;K0070C0Импульс для эффективных продаж в отеле! &amp;C&amp;"-,полужирный"&amp;14&amp;K0070C0АНАЛИЗ ОБЪЕМОВ БИЗНЕСА ПО МЕНЕДЖЕРАМ</oddHeader>
    <oddFooter>&amp;L&amp;"Arial Nova Cond Light,полужирный"&amp;10&amp;K0070C0Тел. +7 499 577 0449 
www.impulsehospitality.com&amp;C&amp;"Arial Nova Cond Light,обычный"&amp;K0070C0© Impulse Hospitality, 2012-2018.Все права защищены&amp;R&amp;"Arial Nova Cond Light,обычный"&amp;K0070C0&amp;F,  
стр.&amp;P из &amp;N</oddFooter>
  </headerFooter>
  <drawing r:id="rId4"/>
  <legacyDrawingHF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9 5 8 ] ] > < / C u s t o m C o n t e n t > < / G e m i n i > 
</file>

<file path=customXml/item11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O r d e r " > < C u s t o m C o n t e n t > < ! [ C D A T A [ 80?07>=] ] > < / C u s t o m C o n t e n t > < / G e m i n i > 
</file>

<file path=customXml/item14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 80?07>=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 80?07>=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 M e a s u r e s \ !C<<0  ?>  AB>;1FC  =>G8  B5:  3>4< / K e y > < / D i a g r a m O b j e c t K e y > < D i a g r a m O b j e c t K e y > < K e y > M e a s u r e s \ !C<<0  ?>  AB>;1FC  =>G8  B5:  3>4\ T a g I n f o \ $>@<C;0< / K e y > < / D i a g r a m O b j e c t K e y > < D i a g r a m O b j e c t K e y > < K e y > M e a s u r e s \ !C<<0  ?>  AB>;1FC  =>G8  B5:  3>4\ T a g I n f o \ =0G5=85< / K e y > < / D i a g r a m O b j e c t K e y > < D i a g r a m O b j e c t K e y > < K e y > M e a s u r e s \ !C<<0  ?>  AB>;1FC  2K@CG:0  B5:.   >4< / K e y > < / D i a g r a m O b j e c t K e y > < D i a g r a m O b j e c t K e y > < K e y > M e a s u r e s \ !C<<0  ?>  AB>;1FC  2K@CG:0  B5:.   >4\ T a g I n f o \ $>@<C;0< / K e y > < / D i a g r a m O b j e c t K e y > < D i a g r a m O b j e c t K e y > < K e y > M e a s u r e s \ !C<<0  ?>  AB>;1FC  2K@CG:0  B5:.   >4\ T a g I n f o \ =0G5=85< / K e y > < / D i a g r a m O b j e c t K e y > < D i a g r a m O b j e c t K e y > < K e y > M e a s u r e s \ !C<<0  ?>  AB>;1FC  87=5A  ?@>H;. 3>40  ( =>G8) < / K e y > < / D i a g r a m O b j e c t K e y > < D i a g r a m O b j e c t K e y > < K e y > M e a s u r e s \ !C<<0  ?>  AB>;1FC  87=5A  ?@>H;. 3>40  ( =>G8) \ T a g I n f o \ $>@<C;0< / K e y > < / D i a g r a m O b j e c t K e y > < D i a g r a m O b j e c t K e y > < K e y > M e a s u r e s \ !C<<0  ?>  AB>;1FC  87=5A  ?@>H;. 3>40  ( =>G8) \ T a g I n f o \ =0G5=85< / K e y > < / D i a g r a m O b j e c t K e y > < D i a g r a m O b j e c t K e y > < K e y > M e a s u r e s \ !C<<0  ?>  AB>;1FC  87=5A  ?@>H;. 3>40  ( 2K@CG:0) < / K e y > < / D i a g r a m O b j e c t K e y > < D i a g r a m O b j e c t K e y > < K e y > M e a s u r e s \ !C<<0  ?>  AB>;1FC  87=5A  ?@>H;. 3>40  ( 2K@CG:0) \ T a g I n f o \ $>@<C;0< / K e y > < / D i a g r a m O b j e c t K e y > < D i a g r a m O b j e c t K e y > < K e y > M e a s u r e s \ !C<<0  ?>  AB>;1FC  87=5A  ?@>H;. 3>40  ( 2K@CG:0) \ T a g I n f o \ =0G5=85< / K e y > < / D i a g r a m O b j e c t K e y > < D i a g r a m O b j e c t K e y > < K e y > C o l u m n s \ !  ?/ ?< / K e y > < / D i a g r a m O b j e c t K e y > < D i a g r a m O b j e c t K e y > < K e y > C o l u m n s \ 0720=85  :><?0=88< / K e y > < / D i a g r a m O b j e c t K e y > < D i a g r a m O b j e c t K e y > < K e y > C o l u m n s \ !B0BCA< / K e y > < / D i a g r a m O b j e c t K e y > < D i a g r a m O b j e c t K e y > < K e y > C o l u m n s \ B2. < / K e y > < / D i a g r a m O b j e c t K e y > < D i a g r a m O b j e c t K e y > < K e y > C o l u m n s \ >1J5<  2  =>G0E< / K e y > < / D i a g r a m O b j e c t K e y > < D i a g r a m O b j e c t K e y > < K e y > C o l u m n s \ 0B0  4>3>2>@0< / K e y > < / D i a g r a m O b j e c t K e y > < D i a g r a m O b j e c t K e y > < K e y > C o l u m n s \ O=2  =>G8< / K e y > < / D i a g r a m O b j e c t K e y > < D i a g r a m O b j e c t K e y > < K e y > C o l u m n s \ O=2  2K@CG:0< / K e y > < / D i a g r a m O b j e c t K e y > < D i a g r a m O b j e c t K e y > < K e y > C o l u m n s \ D52  =>G8< / K e y > < / D i a g r a m O b j e c t K e y > < D i a g r a m O b j e c t K e y > < K e y > C o l u m n s \ D52@  2K@CG:0< / K e y > < / D i a g r a m O b j e c t K e y > < D i a g r a m O b j e c t K e y > < K e y > C o l u m n s \ <0@B  =>G8< / K e y > < / D i a g r a m O b j e c t K e y > < D i a g r a m O b j e c t K e y > < K e y > C o l u m n s \ <0@B  2K@CG:0< / K e y > < / D i a g r a m O b j e c t K e y > < D i a g r a m O b j e c t K e y > < K e y > C o l u m n s \ 0?@  =>G8< / K e y > < / D i a g r a m O b j e c t K e y > < D i a g r a m O b j e c t K e y > < K e y > C o l u m n s \ 0?@  2K@CG:0< / K e y > < / D i a g r a m O b j e c t K e y > < D i a g r a m O b j e c t K e y > < K e y > C o l u m n s \ <09  =>G8< / K e y > < / D i a g r a m O b j e c t K e y > < D i a g r a m O b j e c t K e y > < K e y > C o l u m n s \ <09  2K@CG:0< / K e y > < / D i a g r a m O b j e c t K e y > < D i a g r a m O b j e c t K e y > < K e y > C o l u m n s \ 8N=L  =>G8< / K e y > < / D i a g r a m O b j e c t K e y > < D i a g r a m O b j e c t K e y > < K e y > C o l u m n s \ 8N=L  2K@CG:0< / K e y > < / D i a g r a m O b j e c t K e y > < D i a g r a m O b j e c t K e y > < K e y > C o l u m n s \ 8N;L  =>G8< / K e y > < / D i a g r a m O b j e c t K e y > < D i a g r a m O b j e c t K e y > < K e y > C o l u m n s \ 8N;L  2K@CG:0< / K e y > < / D i a g r a m O b j e c t K e y > < D i a g r a m O b j e c t K e y > < K e y > C o l u m n s \ 023  =>G8< / K e y > < / D i a g r a m O b j e c t K e y > < D i a g r a m O b j e c t K e y > < K e y > C o l u m n s \ 023  2K@CG:0< / K e y > < / D i a g r a m O b j e c t K e y > < D i a g r a m O b j e c t K e y > < K e y > C o l u m n s \ A5=B  =>G8< / K e y > < / D i a g r a m O b j e c t K e y > < D i a g r a m O b j e c t K e y > < K e y > C o l u m n s \ A5=B  2K@CG:0< / K e y > < / D i a g r a m O b j e c t K e y > < D i a g r a m O b j e c t K e y > < K e y > C o l u m n s \ >:B  =>G8< / K e y > < / D i a g r a m O b j e c t K e y > < D i a g r a m O b j e c t K e y > < K e y > C o l u m n s \ >:B  2K@CG:0< / K e y > < / D i a g r a m O b j e c t K e y > < D i a g r a m O b j e c t K e y > < K e y > C o l u m n s \ =>O  =>G8< / K e y > < / D i a g r a m O b j e c t K e y > < D i a g r a m O b j e c t K e y > < K e y > C o l u m n s \ =>O  2K@CG:0< / K e y > < / D i a g r a m O b j e c t K e y > < D i a g r a m O b j e c t K e y > < K e y > C o l u m n s \ 45:  =>G8< / K e y > < / D i a g r a m O b j e c t K e y > < D i a g r a m O b j e c t K e y > < K e y > C o l u m n s \ 45:  2K@CG:0< / K e y > < / D i a g r a m O b j e c t K e y > < D i a g r a m O b j e c t K e y > < K e y > C o l u m n s \ =>G8  B5:  3>4< / K e y > < / D i a g r a m O b j e c t K e y > < D i a g r a m O b j e c t K e y > < K e y > C o l u m n s \ 2K@CG:0  B5:.   >4< / K e y > < / D i a g r a m O b j e c t K e y > < D i a g r a m O b j e c t K e y > < K e y > C o l u m n s \ A@54=OO  F5=0< / K e y > < / D i a g r a m O b j e c t K e y > < D i a g r a m O b j e c t K e y > < K e y > C o l u m n s \ I   Q T R   =>G8< / K e y > < / D i a g r a m O b j e c t K e y > < D i a g r a m O b j e c t K e y > < K e y > C o l u m n s \ I   Q T R   2K@CG:0< / K e y > < / D i a g r a m O b j e c t K e y > < D i a g r a m O b j e c t K e y > < K e y > C o l u m n s \ I   Q T R   @07=8F0  A    4>3>2>@><< / K e y > < / D i a g r a m O b j e c t K e y > < D i a g r a m O b j e c t K e y > < K e y > C o l u m n s \ I I   Q T R   =>G8< / K e y > < / D i a g r a m O b j e c t K e y > < D i a g r a m O b j e c t K e y > < K e y > C o l u m n s \ I I   Q T R   2K@CG:0< / K e y > < / D i a g r a m O b j e c t K e y > < D i a g r a m O b j e c t K e y > < K e y > C o l u m n s \ I I   Q T R   @07=8F0  A    4>3>2>@><< / K e y > < / D i a g r a m O b j e c t K e y > < D i a g r a m O b j e c t K e y > < K e y > C o l u m n s \ I I I   Q T R   =>G8< / K e y > < / D i a g r a m O b j e c t K e y > < D i a g r a m O b j e c t K e y > < K e y > C o l u m n s \ I I I   Q T R   2K@CG:0< / K e y > < / D i a g r a m O b j e c t K e y > < D i a g r a m O b j e c t K e y > < K e y > C o l u m n s \ I I I   Q T R   @07=8F0  A  4>3>2>@><< / K e y > < / D i a g r a m O b j e c t K e y > < D i a g r a m O b j e c t K e y > < K e y > C o l u m n s \ I V   Q T R   =>G8< / K e y > < / D i a g r a m O b j e c t K e y > < D i a g r a m O b j e c t K e y > < K e y > C o l u m n s \ I V   Q T R   2K@CG:0< / K e y > < / D i a g r a m O b j e c t K e y > < D i a g r a m O b j e c t K e y > < K e y > C o l u m n s \ I V   Q T R   @07=8F0  A  4>3>2>@><< / K e y > < / D i a g r a m O b j e c t K e y > < D i a g r a m O b j e c t K e y > < K e y > C o l u m n s \ 87=5A  ?@>H;. 3>40  ( =>G8) < / K e y > < / D i a g r a m O b j e c t K e y > < D i a g r a m O b j e c t K e y > < K e y > C o l u m n s \ 87=5A  ?@>H;. 3>40  ( 2K@CG:0) < / K e y > < / D i a g r a m O b j e c t K e y > < D i a g r a m O b j e c t K e y > < K e y > C o l u m n s \ @07=8F0  =>G8  B5:  :  ?@>H;.   >4C< / K e y > < / D i a g r a m O b j e c t K e y > < D i a g r a m O b j e c t K e y > < K e y > C o l u m n s \ @07=8F0  2K@CG:0  B5:  :  ?@>H;.   >4C< / K e y > < / D i a g r a m O b j e c t K e y > < D i a g r a m O b j e c t K e y > < K e y > C o l u m n s \ ><<5=B0@88< / K e y > < / D i a g r a m O b j e c t K e y > < D i a g r a m O b j e c t K e y > < K e y > L i n k s \ & l t ; C o l u m n s \ !C<<0  ?>  AB>;1FC  =>G8  B5:  3>4& g t ; - & l t ; M e a s u r e s \ =>G8  B5:  3>4& g t ; < / K e y > < / D i a g r a m O b j e c t K e y > < D i a g r a m O b j e c t K e y > < K e y > L i n k s \ & l t ; C o l u m n s \ !C<<0  ?>  AB>;1FC  =>G8  B5:  3>4& g t ; - & l t ; M e a s u r e s \ =>G8  B5:  3>4& g t ; \ C O L U M N < / K e y > < / D i a g r a m O b j e c t K e y > < D i a g r a m O b j e c t K e y > < K e y > L i n k s \ & l t ; C o l u m n s \ !C<<0  ?>  AB>;1FC  =>G8  B5:  3>4& g t ; - & l t ; M e a s u r e s \ =>G8  B5:  3>4& g t ; \ M E A S U R E < / K e y > < / D i a g r a m O b j e c t K e y > < D i a g r a m O b j e c t K e y > < K e y > L i n k s \ & l t ; C o l u m n s \ !C<<0  ?>  AB>;1FC  2K@CG:0  B5:.   >4& g t ; - & l t ; M e a s u r e s \ 2K@CG:0  B5:.   >4& g t ; < / K e y > < / D i a g r a m O b j e c t K e y > < D i a g r a m O b j e c t K e y > < K e y > L i n k s \ & l t ; C o l u m n s \ !C<<0  ?>  AB>;1FC  2K@CG:0  B5:.   >4& g t ; - & l t ; M e a s u r e s \ 2K@CG:0  B5:.   >4& g t ; \ C O L U M N < / K e y > < / D i a g r a m O b j e c t K e y > < D i a g r a m O b j e c t K e y > < K e y > L i n k s \ & l t ; C o l u m n s \ !C<<0  ?>  AB>;1FC  2K@CG:0  B5:.   >4& g t ; - & l t ; M e a s u r e s \ 2K@CG:0  B5:.   >4& g t ; \ M E A S U R E < / K e y > < / D i a g r a m O b j e c t K e y > < D i a g r a m O b j e c t K e y > < K e y > L i n k s \ & l t ; C o l u m n s \ !C<<0  ?>  AB>;1FC  87=5A  ?@>H;. 3>40  ( =>G8) & g t ; - & l t ; M e a s u r e s \ 87=5A  ?@>H;. 3>40  ( =>G8) & g t ; < / K e y > < / D i a g r a m O b j e c t K e y > < D i a g r a m O b j e c t K e y > < K e y > L i n k s \ & l t ; C o l u m n s \ !C<<0  ?>  AB>;1FC  87=5A  ?@>H;. 3>40  ( =>G8) & g t ; - & l t ; M e a s u r e s \ 87=5A  ?@>H;. 3>40  ( =>G8) & g t ; \ C O L U M N < / K e y > < / D i a g r a m O b j e c t K e y > < D i a g r a m O b j e c t K e y > < K e y > L i n k s \ & l t ; C o l u m n s \ !C<<0  ?>  AB>;1FC  87=5A  ?@>H;. 3>40  ( =>G8) & g t ; - & l t ; M e a s u r e s \ 87=5A  ?@>H;. 3>40  ( =>G8) & g t ; \ M E A S U R E < / K e y > < / D i a g r a m O b j e c t K e y > < D i a g r a m O b j e c t K e y > < K e y > L i n k s \ & l t ; C o l u m n s \ !C<<0  ?>  AB>;1FC  87=5A  ?@>H;. 3>40  ( 2K@CG:0) & g t ; - & l t ; M e a s u r e s \ 87=5A  ?@>H;. 3>40  ( 2K@CG:0) & g t ; < / K e y > < / D i a g r a m O b j e c t K e y > < D i a g r a m O b j e c t K e y > < K e y > L i n k s \ & l t ; C o l u m n s \ !C<<0  ?>  AB>;1FC  87=5A  ?@>H;. 3>40  ( 2K@CG:0) & g t ; - & l t ; M e a s u r e s \ 87=5A  ?@>H;. 3>40  ( 2K@CG:0) & g t ; \ C O L U M N < / K e y > < / D i a g r a m O b j e c t K e y > < D i a g r a m O b j e c t K e y > < K e y > L i n k s \ & l t ; C o l u m n s \ !C<<0  ?>  AB>;1FC  87=5A  ?@>H;. 3>40  ( 2K@CG:0) & g t ; - & l t ; M e a s u r e s \ 87=5A  ?@>H;. 3>40  ( 2K@CG:0) & g t ; \ M E A S U R E 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 M e a s u r e s \ !C<<0  ?>  AB>;1FC  =>G8  B5:  3>4< / K e y > < / a : K e y > < a : V a l u e   i : t y p e = " M e a s u r e G r i d N o d e V i e w S t a t e " > < C o l u m n > 3 0 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 M e a s u r e s \ !C<<0  ?>  AB>;1FC  =>G8  B5:  3>4\ T a g I n f o \ $>@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 =>G8  B5:  3>4\ T a g I n f o \ =0G5=85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 2K@CG:0  B5:.   >4< / K e y > < / a : K e y > < a : V a l u e   i : t y p e = " M e a s u r e G r i d N o d e V i e w S t a t e " > < C o l u m n > 3 1 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 M e a s u r e s \ !C<<0  ?>  AB>;1FC  2K@CG:0  B5:.   >4\ T a g I n f o \ $>@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 2K@CG:0  B5:.   >4\ T a g I n f o \ =0G5=85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 87=5A  ?@>H;. 3>40  ( =>G8) < / K e y > < / a : K e y > < a : V a l u e   i : t y p e = " M e a s u r e G r i d N o d e V i e w S t a t e " > < C o l u m n > 4 5 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 M e a s u r e s \ !C<<0  ?>  AB>;1FC  87=5A  ?@>H;. 3>40  ( =>G8) \ T a g I n f o \ $>@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 87=5A  ?@>H;. 3>40  ( =>G8) \ T a g I n f o \ =0G5=85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 87=5A  ?@>H;. 3>40  ( 2K@CG:0) < / K e y > < / a : K e y > < a : V a l u e   i : t y p e = " M e a s u r e G r i d N o d e V i e w S t a t e " > < C o l u m n > 4 6 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 M e a s u r e s \ !C<<0  ?>  AB>;1FC  87=5A  ?@>H;. 3>40  ( 2K@CG:0) \ T a g I n f o \ $>@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 87=5A  ?@>H;. 3>40  ( 2K@CG:0) \ T a g I n f o \ =0G5=85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 C o l u m n s \ !  ?/ ?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 C o l u m n s \ 0720=85  :><?0=88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 C o l u m n s \ !B0BCA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 C o l u m n s \ B2. 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 C o l u m n s \ >1J5<  2  =>G0E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 C o l u m n s \ 0B0  4>3>2>@0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 C o l u m n s \ O=2  =>G8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 C o l u m n s \ O=2  2K@CG:0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 C o l u m n s \ D52  =>G8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 C o l u m n s \ D52@  2K@CG:0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<0@B  =>G8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<0@B  2K@CG:0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 C o l u m n s \ 0?@  =>G8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 C o l u m n s \ 0?@  2K@CG:0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<09  =>G8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<09  2K@CG:0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 C o l u m n s \ 8N=L  =>G8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 C o l u m n s \ 8N=L  2K@CG:0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 C o l u m n s \ 8N;L  =>G8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 C o l u m n s \ 8N;L  2K@CG:0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 C o l u m n s \ 023  =>G8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 C o l u m n s \ 023  2K@CG:0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 C o l u m n s \ A5=B  =>G8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 C o l u m n s \ A5=B  2K@CG:0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 C o l u m n s \ >:B  =>G8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 C o l u m n s \ >:B  2K@CG:0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 C o l u m n s \ =>O  =>G8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 C o l u m n s \ =>O  2K@CG:0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 C o l u m n s \ 45:  =>G8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 C o l u m n s \ 45:  2K@CG:0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 C o l u m n s \ =>G8  B5:  3>4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 C o l u m n s \ 2K@CG:0  B5:.   >4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 C o l u m n s \ A@54=OO  F5=0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  Q T R   =>G8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  Q T R   2K@CG:0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  Q T R   @07=8F0  A    4>3>2>@><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 C o l u m n s \ I I   Q T R   =>G8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 C o l u m n s \ I I   Q T R   2K@CG:0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 C o l u m n s \ I I   Q T R   @07=8F0  A    4>3>2>@><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 C o l u m n s \ I I I   Q T R   =>G8< / K e y > < / a : K e y > < a : V a l u e   i : t y p e = " M e a s u r e G r i d N o d e V i e w S t a t e " > < C o l u m n >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 C o l u m n s \ I I I   Q T R   2K@CG:0< / K e y > < / a : K e y > < a : V a l u e   i : t y p e = " M e a s u r e G r i d N o d e V i e w S t a t e " > < C o l u m n >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 C o l u m n s \ I I I   Q T R   @07=8F0  A  4>3>2>@><< / K e y > < / a : K e y > < a : V a l u e   i : t y p e = " M e a s u r e G r i d N o d e V i e w S t a t e " > < C o l u m n > 4 1 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 C o l u m n s \ I V   Q T R   =>G8< / K e y > < / a : K e y > < a : V a l u e   i : t y p e = " M e a s u r e G r i d N o d e V i e w S t a t e " > < C o l u m n > 4 2 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 C o l u m n s \ I V   Q T R   2K@CG:0< / K e y > < / a : K e y > < a : V a l u e   i : t y p e = " M e a s u r e G r i d N o d e V i e w S t a t e " > < C o l u m n > 4 3 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 C o l u m n s \ I V   Q T R   @07=8F0  A  4>3>2>@><< / K e y > < / a : K e y > < a : V a l u e   i : t y p e = " M e a s u r e G r i d N o d e V i e w S t a t e " > < C o l u m n > 4 4 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 C o l u m n s \ 87=5A  ?@>H;. 3>40  ( =>G8) < / K e y > < / a : K e y > < a : V a l u e   i : t y p e = " M e a s u r e G r i d N o d e V i e w S t a t e " > < C o l u m n > 4 5 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 C o l u m n s \ 87=5A  ?@>H;. 3>40  ( 2K@CG:0) < / K e y > < / a : K e y > < a : V a l u e   i : t y p e = " M e a s u r e G r i d N o d e V i e w S t a t e " > < C o l u m n > 4 6 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 C o l u m n s \ @07=8F0  =>G8  B5:  :  ?@>H;.   >4C< / K e y > < / a : K e y > < a : V a l u e   i : t y p e = " M e a s u r e G r i d N o d e V i e w S t a t e " > < C o l u m n > 4 7 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 C o l u m n s \ @07=8F0  2K@CG:0  B5:  :  ?@>H;.   >4C< / K e y > < / a : K e y > < a : V a l u e   i : t y p e = " M e a s u r e G r i d N o d e V i e w S t a t e " > < C o l u m n > 4 8 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 C o l u m n s \ ><<5=B0@88< / K e y > < / a : K e y > < a : V a l u e   i : t y p e = " M e a s u r e G r i d N o d e V i e w S t a t e " > < C o l u m n > 4 9 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 L i n k s \ & l t ; C o l u m n s \ !C<<0  ?>  AB>;1FC  =>G8  B5:  3>4& g t ; - & l t ; M e a s u r e s \ =>G8  B5:  3>4& g t ; 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 =>G8  B5:  3>4& g t ; - & l t ; M e a s u r e s \ =>G8  B5:  3>4& g t ; \ C O L U M N 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 =>G8  B5:  3>4& g t ; - & l t ; M e a s u r e s \ =>G8  B5:  3>4& g t ; \ M E A S U R E 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 2K@CG:0  B5:.   >4& g t ; - & l t ; M e a s u r e s \ 2K@CG:0  B5:.   >4& g t ; 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 2K@CG:0  B5:.   >4& g t ; - & l t ; M e a s u r e s \ 2K@CG:0  B5:.   >4& g t ; \ C O L U M N 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 2K@CG:0  B5:.   >4& g t ; - & l t ; M e a s u r e s \ 2K@CG:0  B5:.   >4& g t ; \ M E A S U R E 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 87=5A  ?@>H;. 3>40  ( =>G8) & g t ; - & l t ; M e a s u r e s \ 87=5A  ?@>H;. 3>40  ( =>G8) & g t ; 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 87=5A  ?@>H;. 3>40  ( =>G8) & g t ; - & l t ; M e a s u r e s \ 87=5A  ?@>H;. 3>40  ( =>G8) & g t ; \ C O L U M N 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 87=5A  ?@>H;. 3>40  ( =>G8) & g t ; - & l t ; M e a s u r e s \ 87=5A  ?@>H;. 3>40  ( =>G8) & g t ; \ M E A S U R E 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 87=5A  ?@>H;. 3>40  ( 2K@CG:0) & g t ; - & l t ; M e a s u r e s \ 87=5A  ?@>H;. 3>40  ( 2K@CG:0) & g t ; 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 87=5A  ?@>H;. 3>40  ( 2K@CG:0) & g t ; - & l t ; M e a s u r e s \ 87=5A  ?@>H;. 3>40  ( 2K@CG:0) & g t ; \ C O L U M N 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 87=5A  ?@>H;. 3>40  ( 2K@CG:0) & g t ; - & l t ; M e a s u r e s \ 87=5A  ?@>H;. 3>40  ( 2K@CG:0) & g t ; \ M E A S U R E 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 80?07>=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 2 0 1 9 - 0 2 - 0 6 T 1 5 : 4 6 : 3 0 . 3 2 3 6 6 4 2 + 0 1 : 0 0 < / L a s t P r o c e s s e d T i m e > < / D a t a M o d e l i n g S a n d b o x . S e r i a l i z e d S a n d b o x E r r o r C a c h e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 2 1 < / H e i g h t > < / S a n d b o x E d i t o r . F o r m u l a B a r S t a t e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80?07>=" > 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 !  ?/ ?< / s t r i n g > < / k e y > < v a l u e > < i n t > 7 4 < / i n t > < / v a l u e > < / i t e m > < i t e m > < k e y > < s t r i n g > 0720=85  :><?0=88< / s t r i n g > < / k e y > < v a l u e > < i n t > 1 7 4 < / i n t > < / v a l u e > < / i t e m > < i t e m > < k e y > < s t r i n g > !B0BCA< / s t r i n g > < / k e y > < v a l u e > < i n t > 8 3 < / i n t > < / v a l u e > < / i t e m > < i t e m > < k e y > < s t r i n g > B2. < / s t r i n g > < / k e y > < v a l u e > < i n t > 6 6 < / i n t > < / v a l u e > < / i t e m > < i t e m > < k e y > < s t r i n g > >1J5<  2  =>G0E< / s t r i n g > < / k e y > < v a l u e > < i n t > 1 3 7 < / i n t > < / v a l u e > < / i t e m > < i t e m > < k e y > < s t r i n g > 0B0  4>3>2>@0< / s t r i n g > < / k e y > < v a l u e > < i n t > 1 4 0 < / i n t > < / v a l u e > < / i t e m > < i t e m > < k e y > < s t r i n g > O=2  =>G8< / s t r i n g > < / k e y > < v a l u e > < i n t > 9 6 < / i n t > < / v a l u e > < / i t e m > < i t e m > < k e y > < s t r i n g > O=2  2K@CG:0< / s t r i n g > < / k e y > < v a l u e > < i n t > 1 2 1 < / i n t > < / v a l u e > < / i t e m > < i t e m > < k e y > < s t r i n g > D52  =>G8< / s t r i n g > < / k e y > < v a l u e > < i n t > 1 0 1 < / i n t > < / v a l u e > < / i t e m > < i t e m > < k e y > < s t r i n g > D52@  2K@CG:0< / s t r i n g > < / k e y > < v a l u e > < i n t > 1 3 4 < / i n t > < / v a l u e > < / i t e m > < i t e m > < k e y > < s t r i n g > <0@B  =>G8< / s t r i n g > < / k e y > < v a l u e > < i n t > 1 0 6 < / i n t > < / v a l u e > < / i t e m > < i t e m > < k e y > < s t r i n g > <0@B  2K@CG:0< / s t r i n g > < / k e y > < v a l u e > < i n t > 1 3 1 < / i n t > < / v a l u e > < / i t e m > < i t e m > < k e y > < s t r i n g > 0?@  =>G8< / s t r i n g > < / k e y > < v a l u e > < i n t > 9 6 < / i n t > < / v a l u e > < / i t e m > < i t e m > < k e y > < s t r i n g > 0?@  2K@CG:0< / s t r i n g > < / k e y > < v a l u e > < i n t > 1 2 1 < / i n t > < / v a l u e > < / i t e m > < i t e m > < k e y > < s t r i n g > <09  =>G8< / s t r i n g > < / k e y > < v a l u e > < i n t > 9 9 < / i n t > < / v a l u e > < / i t e m > < i t e m > < k e y > < s t r i n g > <09  2K@CG:0< / s t r i n g > < / k e y > < v a l u e > < i n t > 1 2 4 < / i n t > < / v a l u e > < / i t e m > < i t e m > < k e y > < s t r i n g > 8N=L  =>G8< / s t r i n g > < / k e y > < v a l u e > < i n t > 1 0 7 < / i n t > < / v a l u e > < / i t e m > < i t e m > < k e y > < s t r i n g > 8N=L  2K@CG:0< / s t r i n g > < / k e y > < v a l u e > < i n t > 1 3 2 < / i n t > < / v a l u e > < / i t e m > < i t e m > < k e y > < s t r i n g > 8N;L  =>G8< / s t r i n g > < / k e y > < v a l u e > < i n t > 1 0 8 < / i n t > < / v a l u e > < / i t e m > < i t e m > < k e y > < s t r i n g > 8N;L  2K@CG:0< / s t r i n g > < / k e y > < v a l u e > < i n t > 1 3 3 < / i n t > < / v a l u e > < / i t e m > < i t e m > < k e y > < s t r i n g > 023  =>G8< / s t r i n g > < / k e y > < v a l u e > < i n t > 9 4 < / i n t > < / v a l u e > < / i t e m > < i t e m > < k e y > < s t r i n g > 023  2K@CG:0< / s t r i n g > < / k e y > < v a l u e > < i n t > 1 1 9 < / i n t > < / v a l u e > < / i t e m > < i t e m > < k e y > < s t r i n g > A5=B  =>G8< / s t r i n g > < / k e y > < v a l u e > < i n t > 1 0 3 < / i n t > < / v a l u e > < / i t e m > < i t e m > < k e y > < s t r i n g > A5=B  2K@CG:0< / s t r i n g > < / k e y > < v a l u e > < i n t > 1 2 8 < / i n t > < / v a l u e > < / i t e m > < i t e m > < k e y > < s t r i n g > >:B  =>G8< / s t r i n g > < / k e y > < v a l u e > < i n t > 9 6 < / i n t > < / v a l u e > < / i t e m > < i t e m > < k e y > < s t r i n g > >:B  2K@CG:0< / s t r i n g > < / k e y > < v a l u e > < i n t > 1 2 1 < / i n t > < / v a l u e > < / i t e m > < i t e m > < k e y > < s t r i n g > =>O  =>G8< / s t r i n g > < / k e y > < v a l u e > < i n t > 9 7 < / i n t > < / v a l u e > < / i t e m > < i t e m > < k e y > < s t r i n g > =>O  2K@CG:0< / s t r i n g > < / k e y > < v a l u e > < i n t > 1 2 2 < / i n t > < / v a l u e > < / i t e m > < i t e m > < k e y > < s t r i n g > 45:  =>G8< / s t r i n g > < / k e y > < v a l u e > < i n t > 9 7 < / i n t > < / v a l u e > < / i t e m > < i t e m > < k e y > < s t r i n g > 45:  2K@CG:0< / s t r i n g > < / k e y > < v a l u e > < i n t > 1 2 2 < / i n t > < / v a l u e > < / i t e m > < i t e m > < k e y > < s t r i n g > =>G8  B5:  3>4< / s t r i n g > < / k e y > < v a l u e > < i n t > 1 2 3 < / i n t > < / v a l u e > < / i t e m > < i t e m > < k e y > < s t r i n g > 2K@CG:0  B5:.   >4< / s t r i n g > < / k e y > < v a l u e > < i n t > 1 5 5 < / i n t > < / v a l u e > < / i t e m > < i t e m > < k e y > < s t r i n g > A@54=OO  F5=0< / s t r i n g > < / k e y > < v a l u e > < i n t > 1 2 8 < / i n t > < / v a l u e > < / i t e m > < i t e m > < k e y > < s t r i n g > I   Q T R   =>G8< / s t r i n g > < / k e y > < v a l u e > < i n t > 1 1 1 < / i n t > < / v a l u e > < / i t e m > < i t e m > < k e y > < s t r i n g > I   Q T R   2K@CG:0< / s t r i n g > < / k e y > < v a l u e > < i n t > 1 3 6 < / i n t > < / v a l u e > < / i t e m > < i t e m > < k e y > < s t r i n g > I   Q T R   @07=8F0  A    4>3>2>@><< / s t r i n g > < / k e y > < v a l u e > < i n t > 2 3 2 < / i n t > < / v a l u e > < / i t e m > < i t e m > < k e y > < s t r i n g > I I   Q T R   =>G8< / s t r i n g > < / k e y > < v a l u e > < i n t > 1 1 4 < / i n t > < / v a l u e > < / i t e m > < i t e m > < k e y > < s t r i n g > I I   Q T R   2K@CG:0< / s t r i n g > < / k e y > < v a l u e > < i n t > 1 3 9 < / i n t > < / v a l u e > < / i t e m > < i t e m > < k e y > < s t r i n g > I I   Q T R   @07=8F0  A    4>3>2>@><< / s t r i n g > < / k e y > < v a l u e > < i n t > 2 3 5 < / i n t > < / v a l u e > < / i t e m > < i t e m > < k e y > < s t r i n g > I I I   Q T R   =>G8< / s t r i n g > < / k e y > < v a l u e > < i n t > 1 1 7 < / i n t > < / v a l u e > < / i t e m > < i t e m > < k e y > < s t r i n g > I I I   Q T R   2K@CG:0< / s t r i n g > < / k e y > < v a l u e > < i n t > 1 4 2 < / i n t > < / v a l u e > < / i t e m > < i t e m > < k e y > < s t r i n g > I I I   Q T R   @07=8F0  A  4>3>2>@><< / s t r i n g > < / k e y > < v a l u e > < i n t > 2 3 4 < / i n t > < / v a l u e > < / i t e m > < i t e m > < k e y > < s t r i n g > I V   Q T R   =>G8< / s t r i n g > < / k e y > < v a l u e > < i n t > 1 2 0 < / i n t > < / v a l u e > < / i t e m > < i t e m > < k e y > < s t r i n g > I V   Q T R   2K@CG:0< / s t r i n g > < / k e y > < v a l u e > < i n t > 1 4 5 < / i n t > < / v a l u e > < / i t e m > < i t e m > < k e y > < s t r i n g > I V   Q T R   @07=8F0  A  4>3>2>@><< / s t r i n g > < / k e y > < v a l u e > < i n t > 2 3 7 < / i n t > < / v a l u e > < / i t e m > < i t e m > < k e y > < s t r i n g > 87=5A  ?@>H;. 3>40  ( =>G8) < / s t r i n g > < / k e y > < v a l u e > < i n t > 2 1 7 < / i n t > < / v a l u e > < / i t e m > < i t e m > < k e y > < s t r i n g > 87=5A  ?@>H;. 3>40  ( 2K@CG:0) < / s t r i n g > < / k e y > < v a l u e > < i n t > 2 4 2 < / i n t > < / v a l u e > < / i t e m > < i t e m > < k e y > < s t r i n g > @07=8F0  =>G8  B5:  :  ?@>H;.   >4C< / s t r i n g > < / k e y > < v a l u e > < i n t > 2 5 8 < / i n t > < / v a l u e > < / i t e m > < i t e m > < k e y > < s t r i n g > @07=8F0  2K@CG:0  B5:  :  ?@>H;.   >4C< / s t r i n g > < / k e y > < v a l u e > < i n t > 2 8 3 < / i n t > < / v a l u e > < / i t e m > < i t e m > < k e y > < s t r i n g > ><<5=B0@88< / s t r i n g > < / k e y > < v a l u e > < i n t > 1 3 1 < / i n t > < / v a l u e > < / i t e m > < / C o l u m n W i d t h s > < C o l u m n D i s p l a y I n d e x > < i t e m > < k e y > < s t r i n g > !  ?/ ?< / s t r i n g > < / k e y > < v a l u e > < i n t > 0 < / i n t > < / v a l u e > < / i t e m > < i t e m > < k e y > < s t r i n g > 0720=85  :><?0=88< / s t r i n g > < / k e y > < v a l u e > < i n t > 1 < / i n t > < / v a l u e > < / i t e m > < i t e m > < k e y > < s t r i n g > !B0BCA< / s t r i n g > < / k e y > < v a l u e > < i n t > 2 < / i n t > < / v a l u e > < / i t e m > < i t e m > < k e y > < s t r i n g > B2. < / s t r i n g > < / k e y > < v a l u e > < i n t > 3 < / i n t > < / v a l u e > < / i t e m > < i t e m > < k e y > < s t r i n g > >1J5<  2  =>G0E< / s t r i n g > < / k e y > < v a l u e > < i n t > 4 < / i n t > < / v a l u e > < / i t e m > < i t e m > < k e y > < s t r i n g > 0B0  4>3>2>@0< / s t r i n g > < / k e y > < v a l u e > < i n t > 5 < / i n t > < / v a l u e > < / i t e m > < i t e m > < k e y > < s t r i n g > O=2  =>G8< / s t r i n g > < / k e y > < v a l u e > < i n t > 6 < / i n t > < / v a l u e > < / i t e m > < i t e m > < k e y > < s t r i n g > O=2  2K@CG:0< / s t r i n g > < / k e y > < v a l u e > < i n t > 7 < / i n t > < / v a l u e > < / i t e m > < i t e m > < k e y > < s t r i n g > D52  =>G8< / s t r i n g > < / k e y > < v a l u e > < i n t > 8 < / i n t > < / v a l u e > < / i t e m > < i t e m > < k e y > < s t r i n g > D52@  2K@CG:0< / s t r i n g > < / k e y > < v a l u e > < i n t > 9 < / i n t > < / v a l u e > < / i t e m > < i t e m > < k e y > < s t r i n g > <0@B  =>G8< / s t r i n g > < / k e y > < v a l u e > < i n t > 1 0 < / i n t > < / v a l u e > < / i t e m > < i t e m > < k e y > < s t r i n g > <0@B  2K@CG:0< / s t r i n g > < / k e y > < v a l u e > < i n t > 1 1 < / i n t > < / v a l u e > < / i t e m > < i t e m > < k e y > < s t r i n g > 0?@  =>G8< / s t r i n g > < / k e y > < v a l u e > < i n t > 1 2 < / i n t > < / v a l u e > < / i t e m > < i t e m > < k e y > < s t r i n g > 0?@  2K@CG:0< / s t r i n g > < / k e y > < v a l u e > < i n t > 1 3 < / i n t > < / v a l u e > < / i t e m > < i t e m > < k e y > < s t r i n g > <09  =>G8< / s t r i n g > < / k e y > < v a l u e > < i n t > 1 4 < / i n t > < / v a l u e > < / i t e m > < i t e m > < k e y > < s t r i n g > <09  2K@CG:0< / s t r i n g > < / k e y > < v a l u e > < i n t > 1 5 < / i n t > < / v a l u e > < / i t e m > < i t e m > < k e y > < s t r i n g > 8N=L  =>G8< / s t r i n g > < / k e y > < v a l u e > < i n t > 1 6 < / i n t > < / v a l u e > < / i t e m > < i t e m > < k e y > < s t r i n g > 8N=L  2K@CG:0< / s t r i n g > < / k e y > < v a l u e > < i n t > 1 7 < / i n t > < / v a l u e > < / i t e m > < i t e m > < k e y > < s t r i n g > 8N;L  =>G8< / s t r i n g > < / k e y > < v a l u e > < i n t > 1 8 < / i n t > < / v a l u e > < / i t e m > < i t e m > < k e y > < s t r i n g > 8N;L  2K@CG:0< / s t r i n g > < / k e y > < v a l u e > < i n t > 1 9 < / i n t > < / v a l u e > < / i t e m > < i t e m > < k e y > < s t r i n g > 023  =>G8< / s t r i n g > < / k e y > < v a l u e > < i n t > 2 0 < / i n t > < / v a l u e > < / i t e m > < i t e m > < k e y > < s t r i n g > 023  2K@CG:0< / s t r i n g > < / k e y > < v a l u e > < i n t > 2 1 < / i n t > < / v a l u e > < / i t e m > < i t e m > < k e y > < s t r i n g > A5=B  =>G8< / s t r i n g > < / k e y > < v a l u e > < i n t > 2 2 < / i n t > < / v a l u e > < / i t e m > < i t e m > < k e y > < s t r i n g > A5=B  2K@CG:0< / s t r i n g > < / k e y > < v a l u e > < i n t > 2 3 < / i n t > < / v a l u e > < / i t e m > < i t e m > < k e y > < s t r i n g > >:B  =>G8< / s t r i n g > < / k e y > < v a l u e > < i n t > 2 4 < / i n t > < / v a l u e > < / i t e m > < i t e m > < k e y > < s t r i n g > >:B  2K@CG:0< / s t r i n g > < / k e y > < v a l u e > < i n t > 2 5 < / i n t > < / v a l u e > < / i t e m > < i t e m > < k e y > < s t r i n g > =>O  =>G8< / s t r i n g > < / k e y > < v a l u e > < i n t > 2 6 < / i n t > < / v a l u e > < / i t e m > < i t e m > < k e y > < s t r i n g > =>O  2K@CG:0< / s t r i n g > < / k e y > < v a l u e > < i n t > 2 7 < / i n t > < / v a l u e > < / i t e m > < i t e m > < k e y > < s t r i n g > 45:  =>G8< / s t r i n g > < / k e y > < v a l u e > < i n t > 2 8 < / i n t > < / v a l u e > < / i t e m > < i t e m > < k e y > < s t r i n g > 45:  2K@CG:0< / s t r i n g > < / k e y > < v a l u e > < i n t > 2 9 < / i n t > < / v a l u e > < / i t e m > < i t e m > < k e y > < s t r i n g > =>G8  B5:  3>4< / s t r i n g > < / k e y > < v a l u e > < i n t > 3 0 < / i n t > < / v a l u e > < / i t e m > < i t e m > < k e y > < s t r i n g > 2K@CG:0  B5:.   >4< / s t r i n g > < / k e y > < v a l u e > < i n t > 3 1 < / i n t > < / v a l u e > < / i t e m > < i t e m > < k e y > < s t r i n g > A@54=OO  F5=0< / s t r i n g > < / k e y > < v a l u e > < i n t > 3 2 < / i n t > < / v a l u e > < / i t e m > < i t e m > < k e y > < s t r i n g > I   Q T R   =>G8< / s t r i n g > < / k e y > < v a l u e > < i n t > 3 3 < / i n t > < / v a l u e > < / i t e m > < i t e m > < k e y > < s t r i n g > I   Q T R   2K@CG:0< / s t r i n g > < / k e y > < v a l u e > < i n t > 3 4 < / i n t > < / v a l u e > < / i t e m > < i t e m > < k e y > < s t r i n g > I   Q T R   @07=8F0  A    4>3>2>@><< / s t r i n g > < / k e y > < v a l u e > < i n t > 3 5 < / i n t > < / v a l u e > < / i t e m > < i t e m > < k e y > < s t r i n g > I I   Q T R   =>G8< / s t r i n g > < / k e y > < v a l u e > < i n t > 3 6 < / i n t > < / v a l u e > < / i t e m > < i t e m > < k e y > < s t r i n g > I I   Q T R   2K@CG:0< / s t r i n g > < / k e y > < v a l u e > < i n t > 3 7 < / i n t > < / v a l u e > < / i t e m > < i t e m > < k e y > < s t r i n g > I I   Q T R   @07=8F0  A    4>3>2>@><< / s t r i n g > < / k e y > < v a l u e > < i n t > 3 8 < / i n t > < / v a l u e > < / i t e m > < i t e m > < k e y > < s t r i n g > I I I   Q T R   =>G8< / s t r i n g > < / k e y > < v a l u e > < i n t > 3 9 < / i n t > < / v a l u e > < / i t e m > < i t e m > < k e y > < s t r i n g > I I I   Q T R   2K@CG:0< / s t r i n g > < / k e y > < v a l u e > < i n t > 4 0 < / i n t > < / v a l u e > < / i t e m > < i t e m > < k e y > < s t r i n g > I I I   Q T R   @07=8F0  A  4>3>2>@><< / s t r i n g > < / k e y > < v a l u e > < i n t > 4 1 < / i n t > < / v a l u e > < / i t e m > < i t e m > < k e y > < s t r i n g > I V   Q T R   =>G8< / s t r i n g > < / k e y > < v a l u e > < i n t > 4 2 < / i n t > < / v a l u e > < / i t e m > < i t e m > < k e y > < s t r i n g > I V   Q T R   2K@CG:0< / s t r i n g > < / k e y > < v a l u e > < i n t > 4 3 < / i n t > < / v a l u e > < / i t e m > < i t e m > < k e y > < s t r i n g > I V   Q T R   @07=8F0  A  4>3>2>@><< / s t r i n g > < / k e y > < v a l u e > < i n t > 4 4 < / i n t > < / v a l u e > < / i t e m > < i t e m > < k e y > < s t r i n g > 87=5A  ?@>H;. 3>40  ( =>G8) < / s t r i n g > < / k e y > < v a l u e > < i n t > 4 5 < / i n t > < / v a l u e > < / i t e m > < i t e m > < k e y > < s t r i n g > 87=5A  ?@>H;. 3>40  ( 2K@CG:0) < / s t r i n g > < / k e y > < v a l u e > < i n t > 4 6 < / i n t > < / v a l u e > < / i t e m > < i t e m > < k e y > < s t r i n g > @07=8F0  =>G8  B5:  :  ?@>H;.   >4C< / s t r i n g > < / k e y > < v a l u e > < i n t > 4 7 < / i n t > < / v a l u e > < / i t e m > < i t e m > < k e y > < s t r i n g > @07=8F0  2K@CG:0  B5:  :  ?@>H;.   >4C< / s t r i n g > < / k e y > < v a l u e > < i n t > 4 8 < / i n t > < / v a l u e > < / i t e m > < i t e m > < k e y > < s t r i n g > ><<5=B0@88< / s t r i n g > < / k e y > < v a l u e > < i n t > 4 9 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 80?07>=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 80?07>=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 C o l u m n s \ !  ?/ ?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 C o l u m n s \ 0720=85  :><?0=88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 C o l u m n s \ !B0BCA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 C o l u m n s \ B2. 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 C o l u m n s \ >1J5<  2  =>G0E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 C o l u m n s \ 0B0  4>3>2>@0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 C o l u m n s \ O=2  =>G8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 C o l u m n s \ O=2  2K@CG:0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 C o l u m n s \ D52  =>G8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 C o l u m n s \ D52@  2K@CG:0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<0@B  =>G8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<0@B  2K@CG:0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 C o l u m n s \ 0?@  =>G8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 C o l u m n s \ 0?@  2K@CG:0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<09  =>G8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<09  2K@CG:0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 C o l u m n s \ 8N=L  =>G8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 C o l u m n s \ 8N=L  2K@CG:0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 C o l u m n s \ 8N;L  =>G8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 C o l u m n s \ 8N;L  2K@CG:0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 C o l u m n s \ 023  =>G8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 C o l u m n s \ 023  2K@CG:0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 C o l u m n s \ A5=B  =>G8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 C o l u m n s \ A5=B  2K@CG:0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 C o l u m n s \ >:B  =>G8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 C o l u m n s \ >:B  2K@CG:0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 C o l u m n s \ =>O  =>G8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 C o l u m n s \ =>O  2K@CG:0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 C o l u m n s \ 45:  =>G8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 C o l u m n s \ 45:  2K@CG:0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 C o l u m n s \ =>G8  B5:  3>4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 C o l u m n s \ 2K@CG:0  B5:.   >4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 C o l u m n s \ A@54=OO  F5=0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  Q T R   =>G8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  Q T R   2K@CG:0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  Q T R   @07=8F0  A    4>3>2>@><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 C o l u m n s \ I I   Q T R   =>G8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 C o l u m n s \ I I   Q T R   2K@CG:0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 C o l u m n s \ I I   Q T R   @07=8F0  A    4>3>2>@><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 C o l u m n s \ I I I   Q T R   =>G8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 C o l u m n s \ I I I   Q T R   2K@CG:0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 C o l u m n s \ I I I   Q T R   @07=8F0  A  4>3>2>@><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 C o l u m n s \ I V   Q T R   =>G8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 C o l u m n s \ I V   Q T R   2K@CG:0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 C o l u m n s \ I V   Q T R   @07=8F0  A  4>3>2>@><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 C o l u m n s \ 87=5A  ?@>H;. 3>40  ( =>G8) 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 C o l u m n s \ 87=5A  ?@>H;. 3>40  ( 2K@CG:0) 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 C o l u m n s \ @07=8F0  =>G8  B5:  :  ?@>H;.   >4C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 C o l u m n s \ @07=8F0  2K@CG:0  B5:  :  ?@>H;.   >4C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 C o l u m n s \ ><<5=B0@88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C l i e n t W i n d o w X M L " > < C u s t o m C o n t e n t > < ! [ C D A T A [ 80?07>=] ] > < / C u s t o m C o n t e n t > < / G e m i n i > 
</file>

<file path=customXml/itemProps1.xml><?xml version="1.0" encoding="utf-8"?>
<ds:datastoreItem xmlns:ds="http://schemas.openxmlformats.org/officeDocument/2006/customXml" ds:itemID="{4846E325-EF5B-47FE-8A97-E694DA63D4B4}">
  <ds:schemaRefs/>
</ds:datastoreItem>
</file>

<file path=customXml/itemProps10.xml><?xml version="1.0" encoding="utf-8"?>
<ds:datastoreItem xmlns:ds="http://schemas.openxmlformats.org/officeDocument/2006/customXml" ds:itemID="{9A55CD4D-35A3-4C85-B201-14BDA3B709E1}">
  <ds:schemaRefs/>
</ds:datastoreItem>
</file>

<file path=customXml/itemProps11.xml><?xml version="1.0" encoding="utf-8"?>
<ds:datastoreItem xmlns:ds="http://schemas.openxmlformats.org/officeDocument/2006/customXml" ds:itemID="{A119EE10-2B65-400A-A5E8-3A7438E95F9E}">
  <ds:schemaRefs/>
</ds:datastoreItem>
</file>

<file path=customXml/itemProps12.xml><?xml version="1.0" encoding="utf-8"?>
<ds:datastoreItem xmlns:ds="http://schemas.openxmlformats.org/officeDocument/2006/customXml" ds:itemID="{B6535D9C-E4DD-41CB-B02A-E98FB2126822}">
  <ds:schemaRefs/>
</ds:datastoreItem>
</file>

<file path=customXml/itemProps13.xml><?xml version="1.0" encoding="utf-8"?>
<ds:datastoreItem xmlns:ds="http://schemas.openxmlformats.org/officeDocument/2006/customXml" ds:itemID="{C1EAF443-E4EE-48BC-932B-75190F8AD639}">
  <ds:schemaRefs/>
</ds:datastoreItem>
</file>

<file path=customXml/itemProps14.xml><?xml version="1.0" encoding="utf-8"?>
<ds:datastoreItem xmlns:ds="http://schemas.openxmlformats.org/officeDocument/2006/customXml" ds:itemID="{492B6B32-62CD-42DD-86FF-621C415B2A46}">
  <ds:schemaRefs/>
</ds:datastoreItem>
</file>

<file path=customXml/itemProps15.xml><?xml version="1.0" encoding="utf-8"?>
<ds:datastoreItem xmlns:ds="http://schemas.openxmlformats.org/officeDocument/2006/customXml" ds:itemID="{D440FAC4-9FAA-48EE-9F5D-3021A23FF75B}">
  <ds:schemaRefs/>
</ds:datastoreItem>
</file>

<file path=customXml/itemProps16.xml><?xml version="1.0" encoding="utf-8"?>
<ds:datastoreItem xmlns:ds="http://schemas.openxmlformats.org/officeDocument/2006/customXml" ds:itemID="{AA2FB7BC-FA42-44F4-9B28-AA67DEFFE4F0}">
  <ds:schemaRefs/>
</ds:datastoreItem>
</file>

<file path=customXml/itemProps2.xml><?xml version="1.0" encoding="utf-8"?>
<ds:datastoreItem xmlns:ds="http://schemas.openxmlformats.org/officeDocument/2006/customXml" ds:itemID="{1734749A-49B0-41B9-9597-A1E70CE8347A}">
  <ds:schemaRefs/>
</ds:datastoreItem>
</file>

<file path=customXml/itemProps3.xml><?xml version="1.0" encoding="utf-8"?>
<ds:datastoreItem xmlns:ds="http://schemas.openxmlformats.org/officeDocument/2006/customXml" ds:itemID="{BF705E7F-FA72-43CF-96B7-4D2F129C9BEB}">
  <ds:schemaRefs/>
</ds:datastoreItem>
</file>

<file path=customXml/itemProps4.xml><?xml version="1.0" encoding="utf-8"?>
<ds:datastoreItem xmlns:ds="http://schemas.openxmlformats.org/officeDocument/2006/customXml" ds:itemID="{3D7EF67A-F372-4745-80A8-0E0F54650247}">
  <ds:schemaRefs/>
</ds:datastoreItem>
</file>

<file path=customXml/itemProps5.xml><?xml version="1.0" encoding="utf-8"?>
<ds:datastoreItem xmlns:ds="http://schemas.openxmlformats.org/officeDocument/2006/customXml" ds:itemID="{7C0AF18B-DEBF-4B31-885C-9C91EA56964A}">
  <ds:schemaRefs/>
</ds:datastoreItem>
</file>

<file path=customXml/itemProps6.xml><?xml version="1.0" encoding="utf-8"?>
<ds:datastoreItem xmlns:ds="http://schemas.openxmlformats.org/officeDocument/2006/customXml" ds:itemID="{2320F022-BD0D-4267-B630-C3D08C8DB373}">
  <ds:schemaRefs/>
</ds:datastoreItem>
</file>

<file path=customXml/itemProps7.xml><?xml version="1.0" encoding="utf-8"?>
<ds:datastoreItem xmlns:ds="http://schemas.openxmlformats.org/officeDocument/2006/customXml" ds:itemID="{5E294797-C712-49C0-B764-DAD1E9E1559E}">
  <ds:schemaRefs/>
</ds:datastoreItem>
</file>

<file path=customXml/itemProps8.xml><?xml version="1.0" encoding="utf-8"?>
<ds:datastoreItem xmlns:ds="http://schemas.openxmlformats.org/officeDocument/2006/customXml" ds:itemID="{9907B429-31F6-4F7E-8C20-0D3EF28D7F6E}">
  <ds:schemaRefs/>
</ds:datastoreItem>
</file>

<file path=customXml/itemProps9.xml><?xml version="1.0" encoding="utf-8"?>
<ds:datastoreItem xmlns:ds="http://schemas.openxmlformats.org/officeDocument/2006/customXml" ds:itemID="{245E6847-D3AC-4046-9225-FC88074DE014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6</vt:i4>
      </vt:variant>
    </vt:vector>
  </HeadingPairs>
  <TitlesOfParts>
    <vt:vector size="11" baseType="lpstr">
      <vt:lpstr>Сегмент 1</vt:lpstr>
      <vt:lpstr>По месяцам</vt:lpstr>
      <vt:lpstr>По кварталам</vt:lpstr>
      <vt:lpstr>По статусам</vt:lpstr>
      <vt:lpstr>По менеджерам</vt:lpstr>
      <vt:lpstr>'Сегмент 1'!Заголовки_для_печати</vt:lpstr>
      <vt:lpstr>'По кварталам'!Область_печати</vt:lpstr>
      <vt:lpstr>'По менеджерам'!Область_печати</vt:lpstr>
      <vt:lpstr>'По месяцам'!Область_печати</vt:lpstr>
      <vt:lpstr>'По статусам'!Область_печати</vt:lpstr>
      <vt:lpstr>'Сегмент 1'!Область_печати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Павел</dc:creator>
  <cp:lastModifiedBy>Irina Bosshard</cp:lastModifiedBy>
  <cp:lastPrinted>2021-09-16T20:25:25Z</cp:lastPrinted>
  <dcterms:created xsi:type="dcterms:W3CDTF">2015-03-12T14:15:16Z</dcterms:created>
  <dcterms:modified xsi:type="dcterms:W3CDTF">2021-09-16T20:25:46Z</dcterms:modified>
</cp:coreProperties>
</file>